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carter_dione\Documents\AEBG\DataAccountabilityWIOAAEBG\"/>
    </mc:Choice>
  </mc:AlternateContent>
  <bookViews>
    <workbookView xWindow="0" yWindow="0" windowWidth="28800" windowHeight="12300" activeTab="4"/>
  </bookViews>
  <sheets>
    <sheet name="AEBG Agreement Page" sheetId="1" r:id="rId1"/>
    <sheet name="AEBG Cont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 name="Sheet1" sheetId="22" r:id="rId14"/>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D70" i="8"/>
  <c r="V73" i="8" s="1"/>
  <c r="E69" i="8"/>
  <c r="E19" i="9" s="1"/>
  <c r="E67" i="8"/>
  <c r="E18" i="9" s="1"/>
  <c r="E64" i="8"/>
  <c r="E17" i="9" s="1"/>
  <c r="E44" i="8"/>
  <c r="E16" i="9" s="1"/>
  <c r="E36" i="8"/>
  <c r="E15" i="9" s="1"/>
  <c r="E27" i="8"/>
  <c r="E14" i="9" s="1"/>
  <c r="E19" i="8"/>
  <c r="E13" i="9" s="1"/>
  <c r="G2" i="18"/>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F50" i="16" l="1"/>
  <c r="G4" i="18"/>
  <c r="G4" i="10"/>
  <c r="I11" i="1"/>
  <c r="D11" i="8" s="1"/>
  <c r="V71" i="8" s="1"/>
  <c r="F17" i="16"/>
  <c r="G85" i="7"/>
  <c r="G4" i="19"/>
  <c r="G4" i="20"/>
  <c r="G4" i="17"/>
  <c r="E75" i="16"/>
  <c r="F56" i="16"/>
  <c r="F75" i="16" s="1"/>
  <c r="G3" i="10"/>
  <c r="I81" i="6"/>
  <c r="G2" i="10"/>
  <c r="E2" i="9"/>
  <c r="D73" i="8"/>
  <c r="E23" i="9" s="1"/>
  <c r="G3" i="19"/>
  <c r="G3" i="20"/>
  <c r="E20" i="9"/>
  <c r="G5" i="17"/>
  <c r="E5" i="9"/>
  <c r="G5" i="20"/>
  <c r="G5" i="18"/>
  <c r="G5" i="10"/>
  <c r="G5" i="19"/>
  <c r="E3" i="9"/>
  <c r="G2" i="20"/>
  <c r="G3" i="17"/>
  <c r="G2" i="19"/>
  <c r="E12" i="9" l="1"/>
  <c r="F12" i="9" s="1"/>
  <c r="D74" i="8"/>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<sst xmlns="http://schemas.openxmlformats.org/spreadsheetml/2006/main" count="1879" uniqueCount="883">
  <si>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</si>
  <si>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</si>
  <si>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</si>
  <si>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</si>
  <si>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</si>
  <si>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</si>
  <si>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</si>
  <si>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</si>
  <si>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</si>
  <si>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</si>
  <si>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</si>
  <si>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</si>
  <si>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</si>
  <si>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</si>
  <si>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</si>
  <si>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</si>
  <si>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</si>
  <si>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</si>
  <si>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</si>
  <si>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</si>
  <si>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</si>
  <si>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</si>
  <si>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</si>
  <si>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</si>
  <si>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</si>
  <si>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</si>
  <si>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</si>
  <si>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</si>
  <si>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</si>
  <si>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</si>
  <si>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</si>
  <si>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</si>
  <si>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</si>
  <si>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</si>
  <si>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</si>
  <si>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</si>
  <si>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</si>
  <si>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</si>
  <si>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</si>
  <si>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</si>
  <si>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</si>
  <si>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</si>
  <si>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</si>
  <si>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</si>
  <si>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</si>
  <si>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</si>
  <si>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</si>
  <si>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</si>
  <si>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</si>
  <si>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</si>
  <si>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</si>
  <si>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</si>
  <si>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</si>
  <si>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</si>
  <si>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</si>
  <si>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</si>
  <si>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</si>
  <si>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</si>
  <si>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</si>
  <si>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</si>
  <si>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</si>
  <si>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</si>
  <si>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</si>
  <si>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</si>
  <si>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</si>
  <si>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</si>
  <si>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</si>
  <si>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</si>
  <si>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</si>
  <si>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</si>
  <si>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</si>
  <si>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</si>
  <si>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</si>
  <si>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</si>
  <si>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</si>
  <si>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</si>
  <si>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</si>
  <si>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</si>
  <si>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</si>
  <si>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</si>
  <si>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</si>
  <si>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</si>
  <si>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</si>
  <si>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</si>
  <si>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</si>
  <si>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</si>
  <si>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</si>
  <si>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</si>
  <si>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</si>
  <si>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</si>
  <si>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</si>
  <si>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</si>
  <si>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</si>
  <si>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</si>
  <si>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</si>
  <si>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</si>
  <si>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</si>
  <si>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</si>
  <si>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</si>
  <si>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</si>
  <si>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</si>
  <si>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</si>
  <si>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</si>
  <si>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</si>
  <si>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</si>
  <si>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</si>
  <si>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</si>
  <si>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</si>
  <si>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</si>
  <si>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</si>
  <si>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</si>
  <si>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</si>
  <si>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</si>
  <si>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</si>
  <si>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</si>
  <si>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</si>
  <si>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</si>
  <si>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</si>
  <si>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</si>
  <si>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</si>
  <si>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</si>
  <si>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</si>
  <si>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</si>
  <si>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</si>
  <si>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</si>
  <si>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</si>
  <si>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</si>
  <si>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</si>
  <si>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</si>
  <si>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</si>
  <si>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</si>
  <si>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</si>
  <si>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</si>
  <si>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</si>
  <si>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</si>
  <si>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</si>
  <si>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</si>
  <si>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</si>
  <si>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</si>
  <si>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</si>
  <si>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</si>
  <si>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</si>
  <si>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</si>
  <si>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</si>
  <si>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</si>
  <si>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</si>
  <si>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</si>
  <si>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</si>
  <si>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</si>
  <si>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</si>
  <si>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</si>
  <si>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</si>
  <si>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</si>
  <si>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</si>
  <si>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</si>
  <si>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</si>
  <si>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</si>
  <si>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</si>
  <si>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</si>
  <si>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</si>
  <si>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</si>
  <si>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</si>
  <si>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</si>
  <si>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</si>
  <si>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</si>
  <si>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</si>
  <si>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</si>
  <si>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</si>
  <si>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</si>
  <si>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</si>
  <si>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</si>
  <si>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</si>
  <si>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</si>
  <si>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</si>
  <si>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</si>
  <si>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</si>
  <si>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</si>
  <si>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</si>
  <si>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</si>
  <si>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</si>
  <si>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</si>
  <si>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</si>
  <si>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</si>
  <si>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</si>
  <si>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</si>
  <si>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</si>
  <si>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</si>
  <si>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</si>
  <si>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</si>
  <si>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</si>
  <si>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</si>
  <si>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</si>
  <si>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</si>
  <si>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</si>
  <si>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</si>
  <si>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</si>
  <si>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</si>
  <si>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</si>
  <si>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</si>
  <si>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</si>
  <si>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</si>
  <si>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</si>
  <si>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</si>
  <si>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</si>
  <si>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</si>
  <si>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</si>
  <si>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</si>
  <si>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</si>
  <si>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</si>
  <si>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</si>
  <si>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</si>
  <si>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</si>
  <si>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</si>
  <si>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</si>
  <si>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</si>
  <si>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</si>
  <si>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</si>
  <si>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</si>
  <si>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</si>
  <si>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</si>
  <si>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</si>
  <si>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</si>
  <si>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</si>
  <si>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</si>
  <si>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</si>
  <si>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</si>
  <si>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</si>
  <si>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</si>
  <si>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</si>
  <si>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</si>
  <si>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</si>
  <si>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</si>
  <si>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</si>
  <si>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</si>
  <si>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</si>
  <si>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</si>
  <si>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</si>
  <si>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</si>
  <si>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</si>
  <si>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</si>
  <si>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</si>
  <si>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</si>
  <si>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</si>
  <si>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</si>
  <si>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</si>
  <si>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</si>
  <si>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</si>
  <si>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</si>
  <si>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</si>
  <si>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</si>
  <si>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</si>
  <si>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</si>
  <si>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</si>
  <si>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</si>
  <si>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</si>
  <si>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</si>
  <si>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</si>
  <si>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</si>
  <si>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</si>
  <si>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</si>
  <si>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</si>
  <si>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</si>
  <si>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</si>
  <si>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</si>
  <si>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</si>
  <si>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</si>
  <si>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</si>
  <si>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</si>
  <si>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</si>
  <si>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</si>
  <si>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</si>
  <si>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</si>
  <si>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</si>
  <si>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</si>
  <si>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</si>
  <si>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</si>
  <si>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</si>
  <si>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</si>
  <si>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</si>
  <si>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</si>
  <si>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</si>
  <si>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</si>
  <si>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</si>
  <si>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</si>
  <si>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</si>
  <si>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</si>
  <si>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</si>
  <si>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</si>
  <si>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</si>
  <si>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</si>
  <si>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</si>
  <si>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</si>
  <si>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</si>
  <si>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</si>
  <si>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</si>
  <si>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</si>
  <si>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</si>
  <si>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</si>
  <si>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</si>
  <si>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</si>
  <si>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</si>
  <si>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</si>
  <si>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</si>
  <si>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</si>
  <si>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</si>
  <si>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</si>
  <si>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</si>
  <si>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</si>
  <si>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</si>
  <si>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</si>
  <si>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</si>
  <si>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</si>
  <si>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</si>
  <si>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</si>
  <si>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</si>
  <si>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</si>
  <si>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</si>
  <si>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</si>
  <si>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</si>
  <si>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</si>
  <si>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</si>
  <si>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</si>
  <si>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</si>
  <si>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</si>
  <si>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</si>
  <si>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</si>
  <si>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</si>
  <si>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</si>
  <si>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</si>
  <si>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</si>
  <si>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</si>
  <si>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</si>
  <si>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</si>
  <si>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</si>
  <si>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</si>
  <si>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</si>
  <si>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</si>
  <si>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</si>
  <si>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</si>
  <si>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</si>
  <si>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</si>
  <si>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</si>
  <si>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</si>
  <si>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</si>
  <si>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</si>
  <si>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</si>
  <si>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</si>
  <si>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</si>
  <si>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</si>
  <si>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</si>
  <si>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</si>
  <si>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</si>
  <si>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</si>
  <si>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</si>
  <si>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</si>
  <si>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</si>
  <si>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</si>
  <si>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</si>
  <si>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1.6</t>
  </si>
  <si>
    <t>1.7</t>
  </si>
  <si>
    <t>1.8</t>
  </si>
  <si>
    <t>1.9</t>
  </si>
  <si>
    <t>2.1</t>
  </si>
  <si>
    <t>2.2</t>
  </si>
  <si>
    <t>2.3</t>
  </si>
  <si>
    <t>2.4</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</si>
  <si>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</si>
  <si>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</si>
  <si>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</si>
  <si>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</si>
  <si>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</si>
  <si>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</si>
  <si>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</si>
  <si>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</si>
  <si>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</si>
  <si>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</si>
  <si>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</si>
  <si>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</si>
  <si>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</si>
  <si>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</si>
  <si>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</si>
  <si>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</si>
  <si>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</si>
  <si>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</si>
  <si>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</si>
  <si>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</si>
  <si>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</si>
  <si>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</si>
  <si>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</si>
  <si>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</si>
  <si>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</si>
  <si>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</si>
  <si>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</si>
  <si>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</si>
  <si>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</si>
  <si>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</si>
  <si>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</si>
  <si>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</si>
  <si>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</si>
  <si>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</si>
  <si>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</si>
  <si>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</si>
  <si>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</si>
  <si>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</si>
  <si>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</si>
  <si>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</si>
  <si>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</si>
  <si>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</si>
  <si>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</si>
  <si>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</si>
  <si>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</si>
  <si>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</si>
  <si>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</si>
  <si>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</si>
  <si>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</si>
  <si>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</si>
  <si>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</si>
  <si>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</si>
  <si>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</si>
  <si>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</si>
  <si>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</si>
  <si>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</si>
  <si>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</si>
  <si>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</si>
  <si>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</si>
  <si>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</si>
  <si>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</si>
  <si>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</si>
  <si>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</si>
  <si>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</si>
  <si>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</si>
  <si>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</si>
  <si>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</si>
  <si>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</si>
  <si>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</si>
  <si>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</si>
  <si>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</si>
  <si>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</si>
  <si>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</si>
  <si>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</si>
  <si>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</si>
  <si>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</si>
  <si>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</si>
  <si>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</si>
  <si>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</si>
  <si>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</si>
  <si>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</si>
  <si>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</si>
  <si>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</si>
  <si>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</si>
  <si>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</si>
  <si>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</si>
  <si>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</si>
  <si>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</si>
  <si>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</si>
  <si>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</si>
  <si>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</si>
  <si>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</si>
  <si>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</si>
  <si>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</si>
  <si>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</si>
  <si>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</si>
  <si>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</si>
  <si>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</si>
  <si>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</si>
  <si>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</si>
  <si>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</si>
  <si>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</si>
  <si>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</si>
  <si>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</si>
  <si>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</si>
  <si>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</si>
  <si>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</si>
  <si>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</si>
  <si>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</si>
  <si>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</si>
  <si>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</si>
  <si>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</si>
  <si>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</si>
  <si>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</si>
  <si>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</si>
  <si>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</si>
  <si>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</si>
  <si>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</si>
  <si>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</si>
  <si>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</si>
  <si>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</si>
  <si>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</si>
  <si>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</si>
  <si>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</si>
  <si>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</si>
  <si>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</si>
  <si>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</si>
  <si>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</si>
  <si>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</si>
  <si>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</si>
  <si>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</si>
  <si>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</si>
  <si>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</si>
  <si>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</si>
  <si>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</si>
  <si>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</si>
  <si>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</si>
  <si>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</si>
  <si>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</si>
  <si>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</si>
  <si>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</si>
  <si>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</si>
  <si>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</si>
  <si>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</si>
  <si>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</si>
  <si>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</si>
  <si>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</si>
  <si>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</si>
  <si>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</si>
  <si>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</si>
  <si>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</si>
  <si>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</si>
  <si>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</si>
  <si>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</si>
  <si>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</si>
  <si>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</si>
  <si>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</si>
  <si>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</si>
  <si>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</si>
  <si>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</si>
  <si>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</si>
  <si>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</si>
  <si>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</si>
  <si>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</si>
  <si>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</si>
  <si>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</si>
  <si>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</si>
  <si>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</si>
  <si>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</si>
  <si>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</si>
  <si>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</si>
  <si>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</si>
  <si>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</si>
  <si>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</si>
  <si>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</si>
  <si>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</si>
  <si>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</si>
  <si>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</si>
  <si>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</si>
  <si>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</si>
  <si>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</si>
  <si>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</si>
  <si>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</si>
  <si>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</si>
  <si>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</si>
  <si>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</si>
  <si>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</si>
  <si>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</si>
  <si>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</si>
  <si>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</si>
  <si>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</si>
  <si>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</si>
  <si>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</si>
  <si>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</si>
  <si>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</si>
  <si>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</si>
  <si>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</si>
  <si>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</si>
  <si>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</si>
  <si>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</si>
  <si>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</si>
  <si>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</si>
  <si>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</si>
  <si>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</si>
  <si>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</si>
  <si>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</si>
  <si>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</si>
  <si>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</si>
  <si>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</si>
  <si>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</si>
  <si>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</si>
  <si>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</si>
  <si>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</si>
  <si>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</si>
  <si>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</si>
  <si>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</si>
  <si>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</si>
  <si>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</si>
  <si>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</si>
  <si>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</si>
  <si>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</si>
  <si>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</si>
  <si>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</si>
  <si>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</si>
  <si>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</si>
  <si>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</si>
  <si>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</si>
  <si>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</si>
  <si>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</si>
  <si>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</si>
  <si>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</si>
  <si>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</si>
  <si>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</si>
  <si>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</si>
  <si>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</si>
  <si>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</si>
  <si>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</si>
  <si>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</si>
  <si>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</si>
  <si>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</si>
  <si>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</si>
  <si>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</si>
  <si>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</si>
  <si>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</si>
  <si>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</si>
  <si>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</si>
  <si>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</si>
  <si>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</si>
  <si>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</si>
  <si>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</si>
  <si>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</si>
  <si>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</si>
  <si>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</si>
  <si>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</si>
  <si>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</si>
  <si>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</si>
  <si>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</si>
  <si>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</si>
  <si>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</si>
  <si>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</si>
  <si>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</si>
  <si>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</si>
  <si>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</si>
  <si>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</si>
  <si>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</si>
  <si>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</si>
  <si>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</si>
  <si>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</si>
  <si>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</si>
  <si>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</si>
  <si>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</si>
  <si>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</si>
  <si>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</si>
  <si>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</si>
  <si>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</si>
  <si>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</si>
  <si>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</si>
  <si>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</si>
  <si>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</si>
  <si>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</si>
  <si>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</si>
  <si>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</si>
  <si>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</si>
  <si>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</si>
  <si>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</si>
  <si>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</si>
  <si>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</si>
  <si>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</si>
  <si>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</si>
  <si>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</si>
  <si>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</si>
  <si>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</si>
  <si>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</si>
  <si>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</si>
  <si>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</si>
  <si>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</si>
  <si>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</si>
  <si>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</si>
  <si>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</si>
  <si>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</si>
  <si>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</si>
  <si>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</si>
  <si>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</si>
  <si>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</si>
  <si>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</si>
  <si>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</si>
  <si>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</si>
  <si>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</si>
  <si>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</si>
  <si>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</si>
  <si>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</si>
  <si>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</si>
  <si>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</si>
  <si>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</si>
  <si>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</si>
  <si>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</si>
  <si>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</si>
  <si>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</si>
  <si>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</si>
  <si>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</si>
  <si>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</si>
  <si>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</si>
  <si>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</si>
  <si>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</si>
  <si>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</si>
  <si>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</si>
  <si>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</si>
  <si>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</si>
  <si>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</si>
  <si>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</si>
  <si>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</si>
  <si>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</si>
  <si>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</si>
  <si>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</si>
  <si>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</si>
  <si>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</si>
  <si>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</si>
  <si>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</si>
  <si>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</si>
  <si>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</si>
  <si>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</si>
  <si>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</si>
  <si>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</si>
  <si>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</si>
  <si>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</si>
  <si>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</si>
  <si>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</si>
  <si>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</si>
  <si>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</si>
  <si>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</si>
  <si>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</si>
  <si>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</si>
  <si>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</si>
  <si>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</si>
  <si>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</si>
  <si>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</si>
  <si>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</si>
  <si>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</si>
  <si>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</si>
  <si>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</si>
  <si>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</si>
  <si>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</si>
  <si>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</si>
  <si>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</si>
  <si>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</si>
  <si>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</si>
  <si>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</si>
  <si>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</si>
  <si>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</si>
  <si>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</si>
  <si>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</si>
  <si>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</si>
  <si>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</si>
  <si>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</si>
  <si>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</si>
  <si>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</si>
  <si>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</si>
  <si>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</si>
  <si>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</si>
  <si>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</si>
  <si>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</si>
  <si>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</si>
  <si>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</si>
  <si>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</si>
  <si>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</si>
  <si>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</si>
  <si>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</si>
  <si>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</si>
  <si>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</si>
  <si>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</si>
  <si>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</si>
  <si>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</si>
  <si>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</si>
  <si>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</si>
  <si>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</si>
  <si>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</si>
  <si>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</si>
  <si>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</si>
  <si>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</si>
  <si>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</si>
  <si>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</si>
  <si>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</si>
  <si>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</si>
  <si>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</si>
  <si>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</si>
  <si>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</si>
  <si>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</si>
  <si>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</si>
  <si>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</si>
  <si>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</si>
  <si>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</si>
  <si>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</si>
  <si>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</si>
  <si>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</si>
  <si>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</si>
  <si>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</si>
  <si>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</si>
  <si>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</si>
  <si>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</si>
  <si>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</si>
  <si>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</si>
  <si>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</si>
  <si>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</si>
  <si>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</si>
  <si>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</si>
  <si>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</si>
  <si>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</si>
  <si>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</si>
  <si>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</si>
  <si>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</si>
  <si>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</si>
  <si>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</si>
  <si>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</si>
  <si>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</si>
  <si>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</si>
  <si>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</si>
  <si>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 xml:space="preserve">Ongoing </t>
  </si>
  <si>
    <t>Santa Monica</t>
  </si>
  <si>
    <t>CA</t>
  </si>
  <si>
    <t xml:space="preserve">Santa Monica College, 1900 Pico Blvd. </t>
  </si>
  <si>
    <t>Fall 2016</t>
  </si>
  <si>
    <t>Ongoing</t>
  </si>
  <si>
    <t>2017-2018</t>
  </si>
  <si>
    <t>Fall 2017</t>
  </si>
  <si>
    <t>310-434-4858</t>
  </si>
  <si>
    <t>Chris Bonvenuto (SMC), Melody Canady (SMMUSD)</t>
  </si>
  <si>
    <t>bonvenuto_chris@smc.edu, mcanady@smmusd.org</t>
  </si>
  <si>
    <t xml:space="preserve">Implement CASAS E-Testing at each location. </t>
  </si>
  <si>
    <t>carter_dione@smc.edu, afuller@smmusd.org</t>
  </si>
  <si>
    <t>Faculty Leads</t>
  </si>
  <si>
    <t>Co-Project Directors</t>
  </si>
  <si>
    <t>Co-Project Directors &amp; Co-Chairs</t>
  </si>
  <si>
    <t>Classified Support Staff</t>
  </si>
  <si>
    <t>Summer 2015</t>
  </si>
  <si>
    <t>Counselors</t>
  </si>
  <si>
    <t xml:space="preserve">Collaborate with consortium community and industry partners to explore and implement a shared student referral and tracking system. </t>
  </si>
  <si>
    <t>2016-2017</t>
  </si>
  <si>
    <t>Fall 2016-June 2019</t>
  </si>
  <si>
    <t>Co-Chairs</t>
  </si>
  <si>
    <t>LiteracyPro</t>
  </si>
  <si>
    <t>Collaborate with consortium members and participants to discuss a web-based application that will integrate services provided by the AEC and Noncredit in addition to community and industry partners.</t>
  </si>
  <si>
    <t xml:space="preserve">LiteracyPro  </t>
  </si>
  <si>
    <t xml:space="preserve">LiteracyPro </t>
  </si>
  <si>
    <t xml:space="preserve">Ensure consortium members and partners are trained on and have access to CommunityPro.  </t>
  </si>
  <si>
    <t>2018-2019</t>
  </si>
  <si>
    <t>Consortium Governing Board and participants</t>
  </si>
  <si>
    <t>2018-2019, ongoing</t>
  </si>
  <si>
    <t>LA County Workforce Development Board</t>
  </si>
  <si>
    <t>AEC administration</t>
  </si>
  <si>
    <t>Noncredit administration</t>
  </si>
  <si>
    <t>Faculty and classified support staff</t>
  </si>
  <si>
    <t>Faculty leads</t>
  </si>
  <si>
    <t>Administrators</t>
  </si>
  <si>
    <t>Classified support staff</t>
  </si>
  <si>
    <t>Professional Development-Assessments, CASAS (AEC)</t>
  </si>
  <si>
    <t>None</t>
  </si>
  <si>
    <t>Benefits (SMC)</t>
  </si>
  <si>
    <t>Benefits (AEC)</t>
  </si>
  <si>
    <t>Assessment and Intake Supplies (SMC)</t>
  </si>
  <si>
    <t>Assessment Supplies (AEC)</t>
  </si>
  <si>
    <t>Conferences/Professional Development (SMC)</t>
  </si>
  <si>
    <t>Technology for Intakes/Assessments (SMC)</t>
  </si>
  <si>
    <t>LiteracyPro-CommunityPro Web-based, Referral System (SMC)</t>
  </si>
  <si>
    <t>LiteracyPro-CommunityPro Web-based, Referral System (AEC)</t>
  </si>
  <si>
    <t>Consultant for Assessment Practices (AEC)</t>
  </si>
  <si>
    <t>INDIRECT EXPENDITURES (AEC):  SEE BELOW "TOTAL INDIRECT COSTS - ENTER AMOUNT:"</t>
  </si>
  <si>
    <t>Dr. Dione Carter (SMC)/Anthony Fuller (SMMUSD)</t>
  </si>
  <si>
    <t>Co-Chair/Co-Project Director, SMRC for Adult Education</t>
  </si>
  <si>
    <t>Explore assessment tools for ABE, ASE, and ESL ideal for adult education and noncredit courses.</t>
  </si>
  <si>
    <t>Assessment tools for ABE, ASE, and ESL will be selected for each course.</t>
  </si>
  <si>
    <t>Implement assessment tools for ABE, ASE, and ESL for adult education and noncredit courses.</t>
  </si>
  <si>
    <r>
      <t>Because AEC and Noncredit are WIOA II recipients, CASAS E-Testing and verbal assessments will be given by counselors or staff. EL Civics assessments will be administered by faculty and reported by staff into TOPSPro. iPads will be purchased to double the amount of student assessment stations.  Assessment data will be used for reporting  purposes and proper course placement.  The Governing Board will explore integration of assessment and student data systems into a shared consortium platform, such as CommunityPro.</t>
    </r>
    <r>
      <rPr>
        <sz val="11"/>
        <color rgb="FFFF0000"/>
        <rFont val="Arial"/>
        <family val="2"/>
      </rPr>
      <t xml:space="preserve">
</t>
    </r>
  </si>
  <si>
    <t>Explore and implement a shared student tracking and reporting tool that captures AEC and Noncredit student demographic information and resources/services referred to/received. Consider the use of LiteracyPro's CommunityPro web-based application and assess effectiveness of the application during planning and implementation stages.</t>
  </si>
  <si>
    <t>Explore and implement a shared, web-based system that would track and offer dynamic reports on referred students between members and agencies.</t>
  </si>
  <si>
    <t>The SMRC for Adult Education Governing Board will agree on a web-based system that will integrate all services provided by the AEC, Noncredit, in addition to community and industry partners.</t>
  </si>
  <si>
    <t>The SMRC for Adult Education Governing Board will explore and potentially establish a partnership with LiteracyPro to pilot its CommunityPro web-based, referral system.  If CommunityPro does not meet the needs of the members, then the Governing Board may not renew the agreement/contract.</t>
  </si>
  <si>
    <t>Faculty  Leads</t>
  </si>
  <si>
    <t>Plan for the initial implementation of the CommunityPro web-based system.</t>
  </si>
  <si>
    <t xml:space="preserve">Integrate AEC and Noncredit assessment and student data systems into one shared system. AEC and Noncredit will sign the LiteracyPro agreement followed by completing  training sessions and implementing CommunityPro at the AEC and Noncredit.  </t>
  </si>
  <si>
    <t>Create a shared CommunityPro electronic intake form across the AEC, Noncredit, as well as community and industry partners; in addition to developing an online Community Catalog via CommunityPro.</t>
  </si>
  <si>
    <t>Streamline the student intake process and create an intake form that will be developed by both members and modified as needed. An online Community Catalog listing AEC and Noncredit offerings/courses, days, hours, locations, etc. will be developed in CommunityPro.</t>
  </si>
  <si>
    <t>Provide CommunityPro training to AEC and Noncredit classified support staff, administrators, and faculty as well as community and industry partners.</t>
  </si>
  <si>
    <t>The AEC and Noncredit will engage with regional community and industry partners.</t>
  </si>
  <si>
    <t>Community and Industry Partners</t>
  </si>
  <si>
    <t>Santa Monica Regional Consortium for Adult Education members and participants will host, organize, and/or participate in AEC, Noncredit, as well as community and industry partner meetings and events.  Consortium members and partners will be trained on and expected to pilot/rollout the CommunityPro web-based application as a way to stay connected and collaborate.  If the CommunityPro web-based application does not meet the needs of members, then the agreement/contract may not be renewed.</t>
  </si>
  <si>
    <t>Inform members and participants of the CommunityPro web-based system.  CommunityPro will hopefully be used to refer and track shared students. The CommunityPro Community Catalog will include AEC and Noncredit intake services/processes, classes/courses, days, hours, locations, and services/resources provided by community and industry partners.</t>
  </si>
  <si>
    <t>Update the Santa Monica Regional Consortium for Adult Education web site to include a list of community and industry partners.  The web site will also include a CommunityPro update to members and partners.</t>
  </si>
  <si>
    <t>The AEC and Noncredit in collaboration with the L.A. County Workforce Development Board will sign a formal MOU for Adult Education to establish cooperative working relationships. The MOU will establish the framework for providing shared services to employers, incumbent workers, job seekers, and others in need of workforce development services.  The AEC and Noncredit will develop and provide workforce preparation courses to AEC and Noncredit students in alignment with AEBG and WIOA II objectives.</t>
  </si>
  <si>
    <t>Collaborate with local workforce centers and agencies in alignment with LA WDB MOU for Adult Education, AEBG, and WIOA II objectives/requirements.</t>
  </si>
  <si>
    <t>Provide workforce/career training and courses to AEC and Noncredit students.</t>
  </si>
  <si>
    <t>AEC and Noncredit counselors will organize and facilitate career workshops to support students with resume writing, preparing for interviews, and job search strategies. Counselors will encourage undecided students to attend noncredit career workshops and future noncredit transitioning to college and career courses. Through the introduction of the EL Civics curriculum, students will have opportunities to develop workforce literacy.</t>
  </si>
  <si>
    <t>Faculty Stipends-Data Coach Training (SMC)</t>
  </si>
  <si>
    <t xml:space="preserve">CASAS E-Testing will be fully implemented in Noncredit allowing for a more efficient student intake process, instant assessment results and placement information for counselors and students, and easier reporting through TOPSPro. AEC and Noncredit students will complete the TOPSPro Entry Form to document workforce preparation needs.  Counselors will conduct surveys to query students on their needs and interests. A school community needs assessment, that includes workforce-related EL Civics objectives, will be administered to the majority of ELLs every fall.  </t>
  </si>
  <si>
    <t>310-434-3613</t>
  </si>
  <si>
    <t>SMC Chief Director, Business Services; SMMUSD Asst. Superintendent Business &amp; Fiscal Services</t>
  </si>
  <si>
    <r>
      <t>AEC and Noncredit administrators, faculty, and classified support staff to participate in the annual CASAS Summer Institutute as well as WIOA network meetings and webinars to learn how to interpret TOPSPro assessment reports.  Noncredit administrators, classified support staff, and faculty will participate in AEBG, WIOA, and noncredit-related as well as data-driven conferences, trainings, workshops, and meetings related to the academic success and transition of adult education and noncredit adult learners.</t>
    </r>
    <r>
      <rPr>
        <sz val="11"/>
        <color rgb="FFFF0000"/>
        <rFont val="Arial"/>
        <family val="2"/>
      </rPr>
      <t xml:space="preserve">
</t>
    </r>
  </si>
  <si>
    <t>Train administrators, classified support staff, and faculty  to interpret TOPSPro reports; in addition to noncredit administrators, classified support staff, and faculty participating in AEBG, WIOA, and noncredit-related professional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</si>
</sst>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6">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sz val="11"/>
      <color rgb="FFFF000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5">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style="thin">
        <color indexed="64"/>
      </top>
      <bottom style="thin">
        <color indexed="64"/>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68">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45" fillId="0" borderId="45" xfId="2" applyNumberFormat="1" applyFont="1" applyBorder="1" applyAlignment="1" applyProtection="1">
      <alignment horizontal="left" vertical="center" wrapText="1"/>
      <protection locked="0"/>
    </xf>
    <xf numFmtId="49" fontId="45" fillId="0" borderId="45" xfId="2" applyNumberFormat="1" applyFont="1" applyBorder="1" applyAlignment="1" applyProtection="1">
      <alignment horizontal="left" vertical="top" wrapText="1"/>
      <protection locked="0"/>
    </xf>
    <xf numFmtId="49" fontId="45" fillId="0" borderId="4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top" wrapText="1"/>
      <protection locked="0"/>
    </xf>
    <xf numFmtId="49" fontId="34" fillId="0" borderId="0" xfId="2" applyNumberFormat="1" applyFont="1" applyFill="1" applyBorder="1" applyAlignment="1" applyProtection="1">
      <alignment horizontal="left" vertical="center" wrapText="1"/>
      <protection locked="0"/>
    </xf>
    <xf numFmtId="168" fontId="14" fillId="0" borderId="49" xfId="9" applyNumberFormat="1" applyFont="1" applyBorder="1" applyAlignment="1" applyProtection="1">
      <protection locked="0"/>
    </xf>
    <xf numFmtId="164" fontId="14" fillId="0" borderId="0" xfId="2" applyFont="1" applyProtection="1">
      <protection locked="0"/>
    </xf>
    <xf numFmtId="164" fontId="14" fillId="0" borderId="64" xfId="2" applyFont="1" applyBorder="1" applyProtection="1">
      <protection locked="0"/>
    </xf>
    <xf numFmtId="164" fontId="34" fillId="0" borderId="49" xfId="2" applyFont="1" applyBorder="1" applyProtection="1">
      <protection locked="0"/>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9" xfId="2" applyNumberFormat="1" applyFont="1" applyFill="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11" xfId="2" applyNumberFormat="1" applyFont="1" applyFill="1" applyBorder="1" applyAlignment="1" applyProtection="1">
      <alignment horizontal="left" vertical="center" wrapText="1"/>
      <protection locked="0"/>
    </xf>
    <xf numFmtId="49" fontId="34" fillId="0" borderId="16" xfId="2" applyNumberFormat="1" applyFont="1" applyFill="1" applyBorder="1" applyAlignment="1" applyProtection="1">
      <alignment horizontal="left" vertical="center" wrapText="1"/>
      <protection locked="0"/>
    </xf>
    <xf numFmtId="49" fontId="34" fillId="0" borderId="0" xfId="2" applyNumberFormat="1" applyFont="1" applyFill="1" applyBorder="1" applyAlignment="1" applyProtection="1">
      <alignment horizontal="lef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0" xfId="2" applyNumberFormat="1" applyFont="1" applyFill="1" applyBorder="1" applyAlignment="1" applyProtection="1">
      <alignment horizontal="left" vertical="center" wrapText="1"/>
      <protection locked="0"/>
    </xf>
    <xf numFmtId="49" fontId="34" fillId="0" borderId="21"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view="pageLayout" topLeftCell="A70"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80" t="s">
        <v>482</v>
      </c>
      <c r="E1" s="281"/>
      <c r="F1" s="281"/>
      <c r="G1" s="281"/>
      <c r="H1" s="281"/>
      <c r="I1" s="282"/>
    </row>
    <row r="2" spans="1:12" ht="19.899999999999999" customHeight="1">
      <c r="A2" s="163"/>
      <c r="B2" s="164"/>
      <c r="C2" s="164"/>
      <c r="D2" s="165"/>
      <c r="E2" s="311" t="s">
        <v>480</v>
      </c>
      <c r="F2" s="311"/>
      <c r="G2" s="311"/>
      <c r="H2" s="311"/>
      <c r="I2" s="312"/>
    </row>
    <row r="3" spans="1:12" ht="19.899999999999999" customHeight="1">
      <c r="A3" s="163"/>
      <c r="B3" s="164"/>
      <c r="C3" s="164"/>
      <c r="D3" s="165"/>
      <c r="E3" s="311" t="s">
        <v>481</v>
      </c>
      <c r="F3" s="311"/>
      <c r="G3" s="311"/>
      <c r="H3" s="311"/>
      <c r="I3" s="312"/>
    </row>
    <row r="4" spans="1:12" ht="12" customHeight="1">
      <c r="A4" s="277"/>
      <c r="B4" s="278"/>
      <c r="C4" s="278"/>
      <c r="D4" s="278"/>
      <c r="E4" s="278"/>
      <c r="F4" s="278"/>
      <c r="G4" s="278"/>
      <c r="H4" s="278"/>
      <c r="I4" s="279"/>
    </row>
    <row r="5" spans="1:12" ht="4.9000000000000004" customHeight="1">
      <c r="A5" s="301"/>
      <c r="B5" s="302"/>
      <c r="C5" s="302"/>
      <c r="D5" s="296"/>
      <c r="E5" s="297"/>
      <c r="F5" s="297"/>
      <c r="G5" s="297"/>
      <c r="H5" s="297"/>
      <c r="I5" s="298"/>
    </row>
    <row r="6" spans="1:12" ht="28.15" customHeight="1">
      <c r="A6" s="303" t="s">
        <v>490</v>
      </c>
      <c r="B6" s="304"/>
      <c r="C6" s="304"/>
      <c r="D6" s="6"/>
      <c r="E6" s="161" t="s">
        <v>397</v>
      </c>
      <c r="F6" s="7"/>
      <c r="G6" s="313" t="s">
        <v>793</v>
      </c>
      <c r="H6" s="313"/>
      <c r="I6" s="314"/>
    </row>
    <row r="7" spans="1:12" ht="28.15" customHeight="1">
      <c r="A7" s="305"/>
      <c r="B7" s="306"/>
      <c r="C7" s="306"/>
      <c r="D7" s="8"/>
      <c r="E7" s="162" t="s">
        <v>18</v>
      </c>
      <c r="F7" s="9"/>
      <c r="G7" s="309" t="str">
        <f>IF(G6="","",VLOOKUP(G6,'Detail for Agreement Page'!B:F,2,FALSE))</f>
        <v>15-328-156</v>
      </c>
      <c r="H7" s="309"/>
      <c r="I7" s="310"/>
    </row>
    <row r="8" spans="1:12" ht="5.25" customHeight="1">
      <c r="A8" s="10"/>
      <c r="B8" s="11"/>
      <c r="C8" s="11"/>
      <c r="D8" s="12"/>
      <c r="E8" s="13"/>
      <c r="F8" s="13"/>
      <c r="G8" s="13"/>
      <c r="H8" s="13"/>
      <c r="I8" s="14"/>
    </row>
    <row r="9" spans="1:12" ht="4.9000000000000004" customHeight="1" thickBot="1">
      <c r="A9" s="307"/>
      <c r="B9" s="308"/>
      <c r="C9" s="308"/>
      <c r="D9" s="299"/>
      <c r="E9" s="300"/>
      <c r="F9" s="300"/>
      <c r="G9" s="300"/>
      <c r="H9" s="300"/>
      <c r="I9" s="300"/>
      <c r="J9" s="28"/>
      <c r="K9" s="28"/>
      <c r="L9" s="28"/>
    </row>
    <row r="10" spans="1:12" ht="28.15" customHeight="1">
      <c r="A10" s="289" t="s">
        <v>114</v>
      </c>
      <c r="B10" s="290"/>
      <c r="C10" s="290"/>
      <c r="D10" s="29"/>
      <c r="E10" s="315" t="s">
        <v>7</v>
      </c>
      <c r="F10" s="315"/>
      <c r="G10" s="315"/>
      <c r="H10" s="315"/>
      <c r="I10" s="141" t="s">
        <v>17</v>
      </c>
      <c r="J10" s="28"/>
      <c r="K10" s="28"/>
      <c r="L10" s="28"/>
    </row>
    <row r="11" spans="1:12" ht="28.15" customHeight="1" thickBot="1">
      <c r="A11" s="291"/>
      <c r="B11" s="292"/>
      <c r="C11" s="292"/>
      <c r="D11" s="30"/>
      <c r="E11" s="269" t="s">
        <v>3</v>
      </c>
      <c r="F11" s="269"/>
      <c r="G11" s="269"/>
      <c r="H11" s="269"/>
      <c r="I11" s="142">
        <f>IF(G6="","",VLOOKUP(G6,'Detail for Agreement Page'!B:F,5,FALSE))</f>
        <v>123711</v>
      </c>
      <c r="J11" s="2"/>
      <c r="K11" s="2"/>
      <c r="L11" s="28"/>
    </row>
    <row r="12" spans="1:12" ht="76.900000000000006" customHeight="1">
      <c r="A12" s="283" t="s">
        <v>795</v>
      </c>
      <c r="B12" s="284"/>
      <c r="C12" s="284"/>
      <c r="D12" s="284"/>
      <c r="E12" s="284"/>
      <c r="F12" s="284"/>
      <c r="G12" s="284"/>
      <c r="H12" s="284"/>
      <c r="I12" s="285"/>
      <c r="J12" s="28"/>
      <c r="K12" s="28"/>
      <c r="L12" s="28"/>
    </row>
    <row r="13" spans="1:12" ht="60" customHeight="1">
      <c r="A13" s="293" t="s">
        <v>491</v>
      </c>
      <c r="B13" s="294"/>
      <c r="C13" s="294"/>
      <c r="D13" s="294"/>
      <c r="E13" s="294"/>
      <c r="F13" s="294"/>
      <c r="G13" s="294"/>
      <c r="H13" s="294"/>
      <c r="I13" s="295"/>
      <c r="J13" s="28"/>
      <c r="K13" s="28"/>
      <c r="L13" s="28"/>
    </row>
    <row r="14" spans="1:12" ht="75" customHeight="1" thickBot="1">
      <c r="A14" s="286" t="s">
        <v>492</v>
      </c>
      <c r="B14" s="287"/>
      <c r="C14" s="287"/>
      <c r="D14" s="287"/>
      <c r="E14" s="287"/>
      <c r="F14" s="287"/>
      <c r="G14" s="287"/>
      <c r="H14" s="287"/>
      <c r="I14" s="288"/>
    </row>
    <row r="15" spans="1:12" ht="23.25" customHeight="1" thickBot="1">
      <c r="A15" s="274" t="s">
        <v>6</v>
      </c>
      <c r="B15" s="275"/>
      <c r="C15" s="275"/>
      <c r="D15" s="275"/>
      <c r="E15" s="275"/>
      <c r="F15" s="275"/>
      <c r="G15" s="275"/>
      <c r="H15" s="275"/>
      <c r="I15" s="276"/>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70" t="s">
        <v>127</v>
      </c>
      <c r="G17" s="270"/>
      <c r="H17" s="270"/>
      <c r="I17" s="271"/>
    </row>
    <row r="18" spans="1:9" s="146" customFormat="1" ht="19.899999999999999" customHeight="1">
      <c r="A18" s="144"/>
      <c r="B18" s="154" t="s">
        <v>112</v>
      </c>
      <c r="C18" s="155"/>
      <c r="D18" s="145"/>
      <c r="E18" s="143"/>
      <c r="F18" s="272" t="s">
        <v>2</v>
      </c>
      <c r="G18" s="272"/>
      <c r="H18" s="272"/>
      <c r="I18" s="273"/>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796</v>
      </c>
    </row>
  </sheetData>
  <sheetProtection algorithmName="SHA-512" hashValue="g6q35QOyLsbqFmOAuVNYieN6Kpdrlv2OlRCUP+1GH8ISwxtD2dF7zPvQXPrem0EiAtFPW3TREi9WsEs0CC22uQ==" saltValue="xPJk180pcvZ+OTkRbCb+cg==" spinCount="100000" sheet="1" objects="1" scenarios="1" selectLockedCells="1"/>
  <mergeCells count="20">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 ref="F17:I17"/>
    <mergeCell ref="F18:I18"/>
    <mergeCell ref="A15:I15"/>
    <mergeCell ref="A4:I4"/>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493</v>
      </c>
      <c r="B1" s="218" t="s">
        <v>494</v>
      </c>
      <c r="C1" s="219" t="s">
        <v>495</v>
      </c>
      <c r="D1" s="218" t="s">
        <v>496</v>
      </c>
      <c r="F1" s="218" t="s">
        <v>497</v>
      </c>
      <c r="G1" s="218" t="s">
        <v>498</v>
      </c>
      <c r="H1" s="218" t="s">
        <v>499</v>
      </c>
      <c r="I1" s="218" t="s">
        <v>500</v>
      </c>
      <c r="J1" s="230" t="s">
        <v>501</v>
      </c>
      <c r="K1" s="218" t="s">
        <v>502</v>
      </c>
      <c r="L1" s="218" t="s">
        <v>503</v>
      </c>
      <c r="M1" s="218" t="s">
        <v>504</v>
      </c>
      <c r="N1" s="218" t="s">
        <v>505</v>
      </c>
      <c r="O1" s="218" t="s">
        <v>506</v>
      </c>
    </row>
    <row r="2" spans="1:15" ht="18.75">
      <c r="A2" t="s">
        <v>507</v>
      </c>
      <c r="B2" t="s">
        <v>508</v>
      </c>
      <c r="C2" s="220">
        <v>610</v>
      </c>
      <c r="D2" t="s">
        <v>509</v>
      </c>
      <c r="E2" s="221" t="s">
        <v>108</v>
      </c>
      <c r="F2" t="s">
        <v>404</v>
      </c>
      <c r="G2" s="222" t="s">
        <v>510</v>
      </c>
      <c r="H2" t="s">
        <v>511</v>
      </c>
      <c r="I2" t="s">
        <v>512</v>
      </c>
      <c r="J2" s="231">
        <v>175125</v>
      </c>
      <c r="K2" t="s">
        <v>111</v>
      </c>
      <c r="L2" t="s">
        <v>513</v>
      </c>
      <c r="M2">
        <v>8</v>
      </c>
      <c r="N2" s="223">
        <v>42186</v>
      </c>
      <c r="O2" s="223">
        <v>43100</v>
      </c>
    </row>
    <row r="3" spans="1:15" ht="18.75">
      <c r="A3" t="s">
        <v>507</v>
      </c>
      <c r="B3" t="s">
        <v>508</v>
      </c>
      <c r="C3" s="220" t="s">
        <v>514</v>
      </c>
      <c r="D3" s="232" t="s">
        <v>515</v>
      </c>
      <c r="E3" s="224" t="s">
        <v>106</v>
      </c>
      <c r="F3" t="s">
        <v>405</v>
      </c>
      <c r="G3" t="s">
        <v>516</v>
      </c>
      <c r="H3" t="s">
        <v>517</v>
      </c>
      <c r="I3" t="s">
        <v>518</v>
      </c>
      <c r="J3" s="231">
        <v>248476</v>
      </c>
      <c r="K3" t="s">
        <v>111</v>
      </c>
      <c r="L3" t="s">
        <v>513</v>
      </c>
      <c r="M3">
        <v>8</v>
      </c>
      <c r="N3" s="223">
        <v>42186</v>
      </c>
      <c r="O3" s="223">
        <v>43100</v>
      </c>
    </row>
    <row r="4" spans="1:15" ht="18.75">
      <c r="A4" t="s">
        <v>507</v>
      </c>
      <c r="B4" t="s">
        <v>508</v>
      </c>
      <c r="C4" s="220" t="s">
        <v>519</v>
      </c>
      <c r="D4" t="s">
        <v>520</v>
      </c>
      <c r="E4" s="224" t="s">
        <v>104</v>
      </c>
      <c r="F4" t="s">
        <v>406</v>
      </c>
      <c r="G4" t="s">
        <v>521</v>
      </c>
      <c r="H4" t="s">
        <v>522</v>
      </c>
      <c r="I4" t="s">
        <v>523</v>
      </c>
      <c r="J4" s="231">
        <v>123711</v>
      </c>
      <c r="K4" t="s">
        <v>111</v>
      </c>
      <c r="L4" t="s">
        <v>513</v>
      </c>
      <c r="M4">
        <v>8</v>
      </c>
      <c r="N4" s="223">
        <v>42186</v>
      </c>
      <c r="O4" s="223">
        <v>43100</v>
      </c>
    </row>
    <row r="5" spans="1:15" ht="18.75">
      <c r="A5" t="s">
        <v>507</v>
      </c>
      <c r="B5" t="s">
        <v>508</v>
      </c>
      <c r="C5" s="220">
        <v>110</v>
      </c>
      <c r="D5" s="232" t="s">
        <v>524</v>
      </c>
      <c r="E5" s="224" t="s">
        <v>102</v>
      </c>
      <c r="F5" t="s">
        <v>407</v>
      </c>
      <c r="G5" t="s">
        <v>525</v>
      </c>
      <c r="H5" t="s">
        <v>526</v>
      </c>
      <c r="I5" t="s">
        <v>527</v>
      </c>
      <c r="J5" s="231">
        <v>149528</v>
      </c>
      <c r="K5" t="s">
        <v>111</v>
      </c>
      <c r="L5" t="s">
        <v>513</v>
      </c>
      <c r="M5">
        <v>8</v>
      </c>
      <c r="N5" s="223">
        <v>42186</v>
      </c>
      <c r="O5" s="223">
        <v>43100</v>
      </c>
    </row>
    <row r="6" spans="1:15" ht="18.75">
      <c r="A6" t="s">
        <v>507</v>
      </c>
      <c r="B6" t="s">
        <v>508</v>
      </c>
      <c r="C6" s="220">
        <v>410</v>
      </c>
      <c r="D6" t="s">
        <v>101</v>
      </c>
      <c r="E6" s="225" t="s">
        <v>142</v>
      </c>
      <c r="F6" t="s">
        <v>408</v>
      </c>
      <c r="G6" t="s">
        <v>528</v>
      </c>
      <c r="H6" t="s">
        <v>529</v>
      </c>
      <c r="I6" t="s">
        <v>530</v>
      </c>
      <c r="J6" s="231">
        <v>166804</v>
      </c>
      <c r="K6" t="s">
        <v>111</v>
      </c>
      <c r="L6" t="s">
        <v>513</v>
      </c>
      <c r="M6">
        <v>8</v>
      </c>
      <c r="N6" s="223">
        <v>42186</v>
      </c>
      <c r="O6" s="223">
        <v>43100</v>
      </c>
    </row>
    <row r="7" spans="1:15" ht="18.75">
      <c r="A7" t="s">
        <v>507</v>
      </c>
      <c r="B7" t="s">
        <v>508</v>
      </c>
      <c r="C7" s="220">
        <v>810</v>
      </c>
      <c r="D7" t="s">
        <v>100</v>
      </c>
      <c r="E7" s="224" t="s">
        <v>145</v>
      </c>
      <c r="F7" t="s">
        <v>409</v>
      </c>
      <c r="G7" t="s">
        <v>531</v>
      </c>
      <c r="H7" t="s">
        <v>532</v>
      </c>
      <c r="I7" t="s">
        <v>533</v>
      </c>
      <c r="J7" s="231">
        <v>281665</v>
      </c>
      <c r="K7" t="s">
        <v>111</v>
      </c>
      <c r="L7" t="s">
        <v>513</v>
      </c>
      <c r="M7">
        <v>8</v>
      </c>
      <c r="N7" s="223">
        <v>42186</v>
      </c>
      <c r="O7" s="223">
        <v>43100</v>
      </c>
    </row>
    <row r="8" spans="1:15" ht="37.5">
      <c r="A8" t="s">
        <v>507</v>
      </c>
      <c r="B8" t="s">
        <v>508</v>
      </c>
      <c r="C8" s="220" t="s">
        <v>534</v>
      </c>
      <c r="D8" s="232" t="s">
        <v>535</v>
      </c>
      <c r="E8" s="225" t="s">
        <v>147</v>
      </c>
      <c r="F8" t="s">
        <v>410</v>
      </c>
      <c r="G8" s="222" t="s">
        <v>536</v>
      </c>
      <c r="H8" s="226" t="s">
        <v>537</v>
      </c>
      <c r="I8" t="s">
        <v>538</v>
      </c>
      <c r="J8" s="231">
        <v>354444</v>
      </c>
      <c r="K8" t="s">
        <v>111</v>
      </c>
      <c r="L8" t="s">
        <v>513</v>
      </c>
      <c r="M8">
        <v>8</v>
      </c>
      <c r="N8" s="223">
        <v>42186</v>
      </c>
      <c r="O8" s="223">
        <v>43100</v>
      </c>
    </row>
    <row r="9" spans="1:15" ht="18.75">
      <c r="A9" t="s">
        <v>507</v>
      </c>
      <c r="B9" t="s">
        <v>508</v>
      </c>
      <c r="C9" s="220" t="s">
        <v>539</v>
      </c>
      <c r="D9" t="s">
        <v>540</v>
      </c>
      <c r="E9" s="224" t="s">
        <v>150</v>
      </c>
      <c r="F9" t="s">
        <v>411</v>
      </c>
      <c r="G9" t="s">
        <v>541</v>
      </c>
      <c r="H9" t="s">
        <v>542</v>
      </c>
      <c r="I9" t="s">
        <v>543</v>
      </c>
      <c r="J9" s="231">
        <v>538706</v>
      </c>
      <c r="K9" t="s">
        <v>111</v>
      </c>
      <c r="L9" t="s">
        <v>513</v>
      </c>
      <c r="M9">
        <v>8</v>
      </c>
      <c r="N9" s="223">
        <v>42186</v>
      </c>
      <c r="O9" s="223">
        <v>43100</v>
      </c>
    </row>
    <row r="10" spans="1:15" ht="18.75">
      <c r="A10" t="s">
        <v>507</v>
      </c>
      <c r="B10" t="s">
        <v>508</v>
      </c>
      <c r="C10" s="220">
        <v>830</v>
      </c>
      <c r="D10" t="s">
        <v>99</v>
      </c>
      <c r="E10" s="224" t="s">
        <v>98</v>
      </c>
      <c r="F10" t="s">
        <v>412</v>
      </c>
      <c r="G10" t="s">
        <v>544</v>
      </c>
      <c r="H10" t="s">
        <v>545</v>
      </c>
      <c r="I10" t="s">
        <v>546</v>
      </c>
      <c r="J10" s="231">
        <v>376642</v>
      </c>
      <c r="K10" t="s">
        <v>111</v>
      </c>
      <c r="L10" t="s">
        <v>513</v>
      </c>
      <c r="M10">
        <v>8</v>
      </c>
      <c r="N10" s="223">
        <v>42186</v>
      </c>
      <c r="O10" s="223">
        <v>43100</v>
      </c>
    </row>
    <row r="11" spans="1:15" ht="18.75">
      <c r="A11" t="s">
        <v>507</v>
      </c>
      <c r="B11" t="s">
        <v>508</v>
      </c>
      <c r="C11" s="220" t="s">
        <v>547</v>
      </c>
      <c r="D11" t="s">
        <v>548</v>
      </c>
      <c r="E11" s="224" t="s">
        <v>97</v>
      </c>
      <c r="F11" t="s">
        <v>413</v>
      </c>
      <c r="G11" s="222" t="s">
        <v>549</v>
      </c>
      <c r="H11" s="226" t="s">
        <v>550</v>
      </c>
      <c r="I11" t="s">
        <v>551</v>
      </c>
      <c r="J11" s="231">
        <v>524682</v>
      </c>
      <c r="K11" t="s">
        <v>111</v>
      </c>
      <c r="L11" t="s">
        <v>513</v>
      </c>
      <c r="M11">
        <v>8</v>
      </c>
      <c r="N11" s="223">
        <v>42186</v>
      </c>
      <c r="O11" s="223">
        <v>43100</v>
      </c>
    </row>
    <row r="12" spans="1:15" ht="37.5">
      <c r="A12" t="s">
        <v>507</v>
      </c>
      <c r="B12" t="s">
        <v>508</v>
      </c>
      <c r="C12" s="220">
        <v>970</v>
      </c>
      <c r="D12" t="s">
        <v>552</v>
      </c>
      <c r="E12" s="225" t="s">
        <v>160</v>
      </c>
      <c r="F12" t="s">
        <v>414</v>
      </c>
      <c r="G12" t="s">
        <v>553</v>
      </c>
      <c r="H12" t="s">
        <v>554</v>
      </c>
      <c r="I12" t="s">
        <v>555</v>
      </c>
      <c r="J12" s="231">
        <v>123711</v>
      </c>
      <c r="K12" t="s">
        <v>111</v>
      </c>
      <c r="L12" t="s">
        <v>513</v>
      </c>
      <c r="M12">
        <v>8</v>
      </c>
      <c r="N12" s="223">
        <v>42186</v>
      </c>
      <c r="O12" s="223">
        <v>43100</v>
      </c>
    </row>
    <row r="13" spans="1:15" ht="18.75">
      <c r="A13" t="s">
        <v>507</v>
      </c>
      <c r="B13" t="s">
        <v>508</v>
      </c>
      <c r="C13" s="220">
        <v>930</v>
      </c>
      <c r="D13" t="s">
        <v>95</v>
      </c>
      <c r="E13" s="224" t="s">
        <v>94</v>
      </c>
      <c r="F13" t="s">
        <v>415</v>
      </c>
      <c r="G13" t="s">
        <v>556</v>
      </c>
      <c r="H13" t="s">
        <v>557</v>
      </c>
      <c r="I13" t="s">
        <v>558</v>
      </c>
      <c r="J13" s="231">
        <v>340780</v>
      </c>
      <c r="K13" t="s">
        <v>111</v>
      </c>
      <c r="L13" t="s">
        <v>513</v>
      </c>
      <c r="M13">
        <v>8</v>
      </c>
      <c r="N13" s="223">
        <v>42186</v>
      </c>
      <c r="O13" s="223">
        <v>43100</v>
      </c>
    </row>
    <row r="14" spans="1:15" ht="18.75">
      <c r="A14" t="s">
        <v>507</v>
      </c>
      <c r="B14" t="s">
        <v>508</v>
      </c>
      <c r="C14" s="220">
        <v>720</v>
      </c>
      <c r="D14" t="s">
        <v>93</v>
      </c>
      <c r="E14" s="224" t="s">
        <v>164</v>
      </c>
      <c r="F14" t="s">
        <v>416</v>
      </c>
      <c r="G14" t="s">
        <v>559</v>
      </c>
      <c r="H14" t="s">
        <v>560</v>
      </c>
      <c r="I14" t="s">
        <v>561</v>
      </c>
      <c r="J14" s="231">
        <v>365404</v>
      </c>
      <c r="K14" t="s">
        <v>111</v>
      </c>
      <c r="L14" t="s">
        <v>513</v>
      </c>
      <c r="M14">
        <v>8</v>
      </c>
      <c r="N14" s="223">
        <v>42186</v>
      </c>
      <c r="O14" s="223">
        <v>43100</v>
      </c>
    </row>
    <row r="15" spans="1:15" ht="18.75">
      <c r="A15" t="s">
        <v>507</v>
      </c>
      <c r="B15" t="s">
        <v>508</v>
      </c>
      <c r="C15" s="220">
        <v>120</v>
      </c>
      <c r="D15" t="s">
        <v>92</v>
      </c>
      <c r="E15" s="224" t="s">
        <v>91</v>
      </c>
      <c r="F15" t="s">
        <v>417</v>
      </c>
      <c r="G15" s="222" t="s">
        <v>562</v>
      </c>
      <c r="H15" s="226" t="s">
        <v>563</v>
      </c>
      <c r="I15" t="s">
        <v>564</v>
      </c>
      <c r="J15" s="231">
        <v>123711</v>
      </c>
      <c r="K15" t="s">
        <v>111</v>
      </c>
      <c r="L15" t="s">
        <v>513</v>
      </c>
      <c r="M15">
        <v>8</v>
      </c>
      <c r="N15" s="223">
        <v>42186</v>
      </c>
      <c r="O15" s="223">
        <v>43100</v>
      </c>
    </row>
    <row r="16" spans="1:15" ht="18.75">
      <c r="A16" t="s">
        <v>507</v>
      </c>
      <c r="B16" t="s">
        <v>508</v>
      </c>
      <c r="C16" s="220">
        <v>440</v>
      </c>
      <c r="D16" t="s">
        <v>90</v>
      </c>
      <c r="E16" s="224" t="s">
        <v>89</v>
      </c>
      <c r="F16" t="s">
        <v>418</v>
      </c>
      <c r="G16" t="s">
        <v>565</v>
      </c>
      <c r="H16" t="s">
        <v>566</v>
      </c>
      <c r="I16" t="s">
        <v>567</v>
      </c>
      <c r="J16" s="231">
        <v>123711</v>
      </c>
      <c r="K16" t="s">
        <v>111</v>
      </c>
      <c r="L16" t="s">
        <v>513</v>
      </c>
      <c r="M16">
        <v>8</v>
      </c>
      <c r="N16" s="223">
        <v>42186</v>
      </c>
      <c r="O16" s="223">
        <v>43100</v>
      </c>
    </row>
    <row r="17" spans="1:15" ht="18.75">
      <c r="A17" t="s">
        <v>507</v>
      </c>
      <c r="B17" t="s">
        <v>508</v>
      </c>
      <c r="C17" s="220">
        <v>730</v>
      </c>
      <c r="D17" t="s">
        <v>88</v>
      </c>
      <c r="E17" s="224" t="s">
        <v>87</v>
      </c>
      <c r="F17" t="s">
        <v>419</v>
      </c>
      <c r="G17" t="s">
        <v>568</v>
      </c>
      <c r="H17" t="s">
        <v>569</v>
      </c>
      <c r="I17" t="s">
        <v>570</v>
      </c>
      <c r="J17" s="231">
        <v>162552</v>
      </c>
      <c r="K17" t="s">
        <v>111</v>
      </c>
      <c r="L17" t="s">
        <v>513</v>
      </c>
      <c r="M17">
        <v>8</v>
      </c>
      <c r="N17" s="223">
        <v>42186</v>
      </c>
      <c r="O17" s="223">
        <v>43100</v>
      </c>
    </row>
    <row r="18" spans="1:15" ht="18.75">
      <c r="A18" t="s">
        <v>507</v>
      </c>
      <c r="B18" t="s">
        <v>508</v>
      </c>
      <c r="C18" s="220">
        <v>20</v>
      </c>
      <c r="D18" t="s">
        <v>86</v>
      </c>
      <c r="E18" s="224" t="s">
        <v>85</v>
      </c>
      <c r="F18" t="s">
        <v>420</v>
      </c>
      <c r="G18" t="s">
        <v>571</v>
      </c>
      <c r="H18" t="s">
        <v>572</v>
      </c>
      <c r="I18" t="s">
        <v>573</v>
      </c>
      <c r="J18" s="231">
        <v>252201</v>
      </c>
      <c r="K18" t="s">
        <v>111</v>
      </c>
      <c r="L18" t="s">
        <v>513</v>
      </c>
      <c r="M18">
        <v>8</v>
      </c>
      <c r="N18" s="223">
        <v>42186</v>
      </c>
      <c r="O18" s="223">
        <v>43100</v>
      </c>
    </row>
    <row r="19" spans="1:15" ht="18.75">
      <c r="A19" t="s">
        <v>507</v>
      </c>
      <c r="B19" t="s">
        <v>508</v>
      </c>
      <c r="C19" s="220">
        <v>30</v>
      </c>
      <c r="D19" s="232" t="s">
        <v>574</v>
      </c>
      <c r="E19" s="224" t="s">
        <v>82</v>
      </c>
      <c r="F19" t="s">
        <v>421</v>
      </c>
      <c r="G19" s="222" t="s">
        <v>575</v>
      </c>
      <c r="H19" s="226" t="s">
        <v>576</v>
      </c>
      <c r="I19" t="s">
        <v>577</v>
      </c>
      <c r="J19" s="231">
        <v>169678</v>
      </c>
      <c r="K19" t="s">
        <v>111</v>
      </c>
      <c r="L19" t="s">
        <v>513</v>
      </c>
      <c r="M19">
        <v>8</v>
      </c>
      <c r="N19" s="223">
        <v>42186</v>
      </c>
      <c r="O19" s="223">
        <v>43100</v>
      </c>
    </row>
    <row r="20" spans="1:15" ht="18.75">
      <c r="A20" t="s">
        <v>507</v>
      </c>
      <c r="B20" t="s">
        <v>508</v>
      </c>
      <c r="C20" s="220">
        <v>520</v>
      </c>
      <c r="D20" t="s">
        <v>578</v>
      </c>
      <c r="E20" s="224" t="s">
        <v>80</v>
      </c>
      <c r="F20" t="s">
        <v>422</v>
      </c>
      <c r="G20" s="222" t="s">
        <v>579</v>
      </c>
      <c r="H20" s="226" t="s">
        <v>580</v>
      </c>
      <c r="I20" t="s">
        <v>581</v>
      </c>
      <c r="J20" s="231">
        <v>771484</v>
      </c>
      <c r="K20" t="s">
        <v>111</v>
      </c>
      <c r="L20" t="s">
        <v>513</v>
      </c>
      <c r="M20">
        <v>8</v>
      </c>
      <c r="N20" s="223">
        <v>42186</v>
      </c>
      <c r="O20" s="223">
        <v>43100</v>
      </c>
    </row>
    <row r="21" spans="1:15" ht="18.75">
      <c r="A21" t="s">
        <v>507</v>
      </c>
      <c r="B21" t="s">
        <v>508</v>
      </c>
      <c r="C21" s="220">
        <v>220</v>
      </c>
      <c r="D21" t="s">
        <v>79</v>
      </c>
      <c r="E21" s="224" t="s">
        <v>78</v>
      </c>
      <c r="F21" t="s">
        <v>423</v>
      </c>
      <c r="G21" s="222" t="s">
        <v>582</v>
      </c>
      <c r="H21" s="226" t="s">
        <v>583</v>
      </c>
      <c r="I21" t="s">
        <v>584</v>
      </c>
      <c r="J21" s="231">
        <v>136082</v>
      </c>
      <c r="K21" t="s">
        <v>111</v>
      </c>
      <c r="L21" t="s">
        <v>513</v>
      </c>
      <c r="M21">
        <v>8</v>
      </c>
      <c r="N21" s="223">
        <v>42186</v>
      </c>
      <c r="O21" s="223">
        <v>43100</v>
      </c>
    </row>
    <row r="22" spans="1:15" ht="18.75">
      <c r="A22" t="s">
        <v>507</v>
      </c>
      <c r="B22" t="s">
        <v>508</v>
      </c>
      <c r="C22" s="220">
        <v>130</v>
      </c>
      <c r="D22" t="s">
        <v>77</v>
      </c>
      <c r="E22" s="224" t="s">
        <v>76</v>
      </c>
      <c r="F22" t="s">
        <v>424</v>
      </c>
      <c r="G22" t="s">
        <v>585</v>
      </c>
      <c r="H22" t="s">
        <v>586</v>
      </c>
      <c r="I22" t="s">
        <v>587</v>
      </c>
      <c r="J22" s="231">
        <v>138556</v>
      </c>
      <c r="K22" t="s">
        <v>111</v>
      </c>
      <c r="L22" t="s">
        <v>513</v>
      </c>
      <c r="M22">
        <v>8</v>
      </c>
      <c r="N22" s="223">
        <v>42186</v>
      </c>
      <c r="O22" s="223">
        <v>43100</v>
      </c>
    </row>
    <row r="23" spans="1:15" ht="18.75">
      <c r="A23" t="s">
        <v>507</v>
      </c>
      <c r="B23" t="s">
        <v>508</v>
      </c>
      <c r="C23" s="220" t="s">
        <v>588</v>
      </c>
      <c r="D23" t="s">
        <v>589</v>
      </c>
      <c r="E23" s="224" t="s">
        <v>74</v>
      </c>
      <c r="F23" t="s">
        <v>425</v>
      </c>
      <c r="G23" s="222" t="s">
        <v>590</v>
      </c>
      <c r="H23" s="227" t="s">
        <v>591</v>
      </c>
      <c r="I23" t="s">
        <v>592</v>
      </c>
      <c r="J23" s="231">
        <v>355055</v>
      </c>
      <c r="K23" t="s">
        <v>111</v>
      </c>
      <c r="L23" t="s">
        <v>513</v>
      </c>
      <c r="M23">
        <v>8</v>
      </c>
      <c r="N23" s="223">
        <v>42186</v>
      </c>
      <c r="O23" s="223">
        <v>43100</v>
      </c>
    </row>
    <row r="24" spans="1:15" ht="18.75">
      <c r="A24" t="s">
        <v>507</v>
      </c>
      <c r="B24" t="s">
        <v>508</v>
      </c>
      <c r="C24" s="220" t="s">
        <v>593</v>
      </c>
      <c r="D24" s="232" t="s">
        <v>594</v>
      </c>
      <c r="E24" s="224" t="s">
        <v>191</v>
      </c>
      <c r="F24" t="s">
        <v>426</v>
      </c>
      <c r="G24" s="222" t="s">
        <v>595</v>
      </c>
      <c r="H24" s="226" t="s">
        <v>596</v>
      </c>
      <c r="I24" t="s">
        <v>597</v>
      </c>
      <c r="J24" s="231">
        <v>4680853</v>
      </c>
      <c r="K24" t="s">
        <v>111</v>
      </c>
      <c r="L24" t="s">
        <v>513</v>
      </c>
      <c r="M24">
        <v>8</v>
      </c>
      <c r="N24" s="223">
        <v>42186</v>
      </c>
      <c r="O24" s="223">
        <v>43100</v>
      </c>
    </row>
    <row r="25" spans="1:15" ht="18.75">
      <c r="A25" t="s">
        <v>507</v>
      </c>
      <c r="B25" t="s">
        <v>508</v>
      </c>
      <c r="C25" s="220" t="s">
        <v>598</v>
      </c>
      <c r="D25" t="s">
        <v>599</v>
      </c>
      <c r="E25" s="224" t="s">
        <v>193</v>
      </c>
      <c r="F25" t="s">
        <v>427</v>
      </c>
      <c r="G25" t="s">
        <v>600</v>
      </c>
      <c r="H25" t="s">
        <v>601</v>
      </c>
      <c r="I25" t="s">
        <v>602</v>
      </c>
      <c r="J25" s="231">
        <v>976802</v>
      </c>
      <c r="K25" t="s">
        <v>111</v>
      </c>
      <c r="L25" t="s">
        <v>513</v>
      </c>
      <c r="M25">
        <v>8</v>
      </c>
      <c r="N25" s="223">
        <v>42186</v>
      </c>
      <c r="O25" s="223">
        <v>43100</v>
      </c>
    </row>
    <row r="26" spans="1:15" ht="18.75">
      <c r="A26" t="s">
        <v>507</v>
      </c>
      <c r="B26" t="s">
        <v>508</v>
      </c>
      <c r="C26" s="220">
        <v>330</v>
      </c>
      <c r="D26" t="s">
        <v>73</v>
      </c>
      <c r="E26" s="224" t="s">
        <v>72</v>
      </c>
      <c r="F26" t="s">
        <v>428</v>
      </c>
      <c r="G26" t="s">
        <v>603</v>
      </c>
      <c r="H26" t="s">
        <v>604</v>
      </c>
      <c r="I26" t="s">
        <v>605</v>
      </c>
      <c r="J26" s="231">
        <v>123711</v>
      </c>
      <c r="K26" t="s">
        <v>111</v>
      </c>
      <c r="L26" t="s">
        <v>513</v>
      </c>
      <c r="M26">
        <v>8</v>
      </c>
      <c r="N26" s="223">
        <v>42186</v>
      </c>
      <c r="O26" s="223">
        <v>43100</v>
      </c>
    </row>
    <row r="27" spans="1:15" ht="18.75">
      <c r="A27" t="s">
        <v>507</v>
      </c>
      <c r="B27" t="s">
        <v>508</v>
      </c>
      <c r="C27" s="220">
        <v>140</v>
      </c>
      <c r="D27" t="s">
        <v>71</v>
      </c>
      <c r="E27" s="224" t="s">
        <v>70</v>
      </c>
      <c r="F27" t="s">
        <v>429</v>
      </c>
      <c r="G27" t="s">
        <v>606</v>
      </c>
      <c r="H27" t="s">
        <v>607</v>
      </c>
      <c r="I27" t="s">
        <v>608</v>
      </c>
      <c r="J27" s="231">
        <v>123711</v>
      </c>
      <c r="K27" t="s">
        <v>111</v>
      </c>
      <c r="L27" t="s">
        <v>513</v>
      </c>
      <c r="M27">
        <v>8</v>
      </c>
      <c r="N27" s="223">
        <v>42186</v>
      </c>
      <c r="O27" s="223">
        <v>43100</v>
      </c>
    </row>
    <row r="28" spans="1:15" ht="18.75">
      <c r="A28" t="s">
        <v>507</v>
      </c>
      <c r="B28" t="s">
        <v>508</v>
      </c>
      <c r="C28" s="220">
        <v>530</v>
      </c>
      <c r="D28" t="s">
        <v>69</v>
      </c>
      <c r="E28" s="224" t="s">
        <v>200</v>
      </c>
      <c r="F28" t="s">
        <v>430</v>
      </c>
      <c r="G28" s="222" t="s">
        <v>609</v>
      </c>
      <c r="H28" s="226" t="s">
        <v>610</v>
      </c>
      <c r="I28" t="s">
        <v>611</v>
      </c>
      <c r="J28" s="231">
        <v>265126</v>
      </c>
      <c r="K28" t="s">
        <v>111</v>
      </c>
      <c r="L28" t="s">
        <v>513</v>
      </c>
      <c r="M28">
        <v>8</v>
      </c>
      <c r="N28" s="223">
        <v>42186</v>
      </c>
      <c r="O28" s="223">
        <v>43100</v>
      </c>
    </row>
    <row r="29" spans="1:15" ht="18.75">
      <c r="A29" t="s">
        <v>507</v>
      </c>
      <c r="B29" t="s">
        <v>508</v>
      </c>
      <c r="C29" s="220">
        <v>50</v>
      </c>
      <c r="D29" t="s">
        <v>612</v>
      </c>
      <c r="E29" s="224" t="s">
        <v>203</v>
      </c>
      <c r="F29" t="s">
        <v>431</v>
      </c>
      <c r="G29" t="s">
        <v>613</v>
      </c>
      <c r="H29" t="s">
        <v>614</v>
      </c>
      <c r="I29" t="s">
        <v>615</v>
      </c>
      <c r="J29" s="231">
        <v>165162</v>
      </c>
      <c r="K29" t="s">
        <v>111</v>
      </c>
      <c r="L29" t="s">
        <v>513</v>
      </c>
      <c r="M29">
        <v>8</v>
      </c>
      <c r="N29" s="223">
        <v>42186</v>
      </c>
      <c r="O29" s="223">
        <v>43100</v>
      </c>
    </row>
    <row r="30" spans="1:15" ht="18.75">
      <c r="A30" t="s">
        <v>507</v>
      </c>
      <c r="B30" t="s">
        <v>508</v>
      </c>
      <c r="C30" s="220" t="s">
        <v>616</v>
      </c>
      <c r="D30" t="s">
        <v>617</v>
      </c>
      <c r="E30" s="224" t="s">
        <v>152</v>
      </c>
      <c r="F30" t="s">
        <v>432</v>
      </c>
      <c r="G30" s="222" t="s">
        <v>618</v>
      </c>
      <c r="H30" s="226" t="s">
        <v>619</v>
      </c>
      <c r="I30" t="s">
        <v>620</v>
      </c>
      <c r="J30" s="231">
        <v>123711</v>
      </c>
      <c r="K30" t="s">
        <v>111</v>
      </c>
      <c r="L30" t="s">
        <v>513</v>
      </c>
      <c r="M30">
        <v>8</v>
      </c>
      <c r="N30" s="223">
        <v>42186</v>
      </c>
      <c r="O30" s="223">
        <v>43100</v>
      </c>
    </row>
    <row r="31" spans="1:15" ht="18.75">
      <c r="A31" t="s">
        <v>507</v>
      </c>
      <c r="B31" t="s">
        <v>508</v>
      </c>
      <c r="C31" s="220">
        <v>460</v>
      </c>
      <c r="D31" t="s">
        <v>120</v>
      </c>
      <c r="E31" s="224" t="s">
        <v>67</v>
      </c>
      <c r="F31" t="s">
        <v>433</v>
      </c>
      <c r="G31" s="222" t="s">
        <v>621</v>
      </c>
      <c r="H31" s="226" t="s">
        <v>622</v>
      </c>
      <c r="I31" t="s">
        <v>623</v>
      </c>
      <c r="J31" s="231">
        <v>123711</v>
      </c>
      <c r="K31" t="s">
        <v>111</v>
      </c>
      <c r="L31" t="s">
        <v>513</v>
      </c>
      <c r="M31">
        <v>8</v>
      </c>
      <c r="N31" s="223">
        <v>42186</v>
      </c>
      <c r="O31" s="223">
        <v>43100</v>
      </c>
    </row>
    <row r="32" spans="1:15" ht="18.75">
      <c r="A32" t="s">
        <v>507</v>
      </c>
      <c r="B32" t="s">
        <v>508</v>
      </c>
      <c r="C32" s="220" t="s">
        <v>624</v>
      </c>
      <c r="D32" s="232" t="s">
        <v>625</v>
      </c>
      <c r="E32" s="224" t="s">
        <v>168</v>
      </c>
      <c r="F32" t="s">
        <v>434</v>
      </c>
      <c r="G32" t="s">
        <v>626</v>
      </c>
      <c r="H32" t="s">
        <v>627</v>
      </c>
      <c r="I32" t="s">
        <v>628</v>
      </c>
      <c r="J32" s="231">
        <v>164298</v>
      </c>
      <c r="K32" t="s">
        <v>111</v>
      </c>
      <c r="L32" t="s">
        <v>513</v>
      </c>
      <c r="M32">
        <v>8</v>
      </c>
      <c r="N32" s="223">
        <v>42186</v>
      </c>
      <c r="O32" s="223">
        <v>43100</v>
      </c>
    </row>
    <row r="33" spans="1:15" ht="18.75">
      <c r="A33" t="s">
        <v>507</v>
      </c>
      <c r="B33" t="s">
        <v>508</v>
      </c>
      <c r="C33" s="220">
        <v>850</v>
      </c>
      <c r="D33" t="s">
        <v>66</v>
      </c>
      <c r="E33" s="224" t="s">
        <v>65</v>
      </c>
      <c r="F33" t="s">
        <v>435</v>
      </c>
      <c r="G33" t="s">
        <v>629</v>
      </c>
      <c r="H33" t="s">
        <v>630</v>
      </c>
      <c r="I33" t="s">
        <v>631</v>
      </c>
      <c r="J33" s="231">
        <v>544913</v>
      </c>
      <c r="K33" t="s">
        <v>111</v>
      </c>
      <c r="L33" t="s">
        <v>513</v>
      </c>
      <c r="M33">
        <v>8</v>
      </c>
      <c r="N33" s="223">
        <v>42186</v>
      </c>
      <c r="O33" s="223">
        <v>43100</v>
      </c>
    </row>
    <row r="34" spans="1:15" ht="37.5">
      <c r="A34" t="s">
        <v>507</v>
      </c>
      <c r="B34" t="s">
        <v>508</v>
      </c>
      <c r="C34" s="220">
        <v>940</v>
      </c>
      <c r="D34" t="s">
        <v>64</v>
      </c>
      <c r="E34" s="225" t="s">
        <v>207</v>
      </c>
      <c r="F34" t="s">
        <v>436</v>
      </c>
      <c r="G34" t="s">
        <v>632</v>
      </c>
      <c r="H34" t="s">
        <v>633</v>
      </c>
      <c r="I34" t="s">
        <v>634</v>
      </c>
      <c r="J34" s="231">
        <v>461243</v>
      </c>
      <c r="K34" t="s">
        <v>111</v>
      </c>
      <c r="L34" t="s">
        <v>513</v>
      </c>
      <c r="M34">
        <v>8</v>
      </c>
      <c r="N34" s="223">
        <v>42186</v>
      </c>
      <c r="O34" s="223">
        <v>43100</v>
      </c>
    </row>
    <row r="35" spans="1:15" ht="18.75">
      <c r="A35" t="s">
        <v>507</v>
      </c>
      <c r="B35" t="s">
        <v>508</v>
      </c>
      <c r="C35" s="220" t="s">
        <v>635</v>
      </c>
      <c r="D35" s="232" t="s">
        <v>636</v>
      </c>
      <c r="E35" s="224" t="s">
        <v>209</v>
      </c>
      <c r="F35" t="s">
        <v>437</v>
      </c>
      <c r="G35" s="222" t="s">
        <v>637</v>
      </c>
      <c r="H35" s="226" t="s">
        <v>638</v>
      </c>
      <c r="I35" t="s">
        <v>639</v>
      </c>
      <c r="J35" s="231">
        <v>123711</v>
      </c>
      <c r="K35" t="s">
        <v>111</v>
      </c>
      <c r="L35" t="s">
        <v>513</v>
      </c>
      <c r="M35">
        <v>8</v>
      </c>
      <c r="N35" s="223">
        <v>42186</v>
      </c>
      <c r="O35" s="223">
        <v>43100</v>
      </c>
    </row>
    <row r="36" spans="1:15" ht="18.75">
      <c r="A36" t="s">
        <v>507</v>
      </c>
      <c r="B36" t="s">
        <v>508</v>
      </c>
      <c r="C36" s="220">
        <v>860</v>
      </c>
      <c r="D36" t="s">
        <v>63</v>
      </c>
      <c r="E36" s="224" t="s">
        <v>62</v>
      </c>
      <c r="F36" t="s">
        <v>438</v>
      </c>
      <c r="G36" t="s">
        <v>640</v>
      </c>
      <c r="H36" t="s">
        <v>641</v>
      </c>
      <c r="I36" t="s">
        <v>642</v>
      </c>
      <c r="J36" s="231">
        <v>584758</v>
      </c>
      <c r="K36" t="s">
        <v>111</v>
      </c>
      <c r="L36" t="s">
        <v>513</v>
      </c>
      <c r="M36">
        <v>8</v>
      </c>
      <c r="N36" s="223">
        <v>42186</v>
      </c>
      <c r="O36" s="223">
        <v>43100</v>
      </c>
    </row>
    <row r="37" spans="1:15" ht="18.75">
      <c r="A37" t="s">
        <v>507</v>
      </c>
      <c r="B37" t="s">
        <v>508</v>
      </c>
      <c r="C37" s="220">
        <v>430</v>
      </c>
      <c r="D37" t="s">
        <v>61</v>
      </c>
      <c r="E37" s="224" t="s">
        <v>213</v>
      </c>
      <c r="F37" t="s">
        <v>439</v>
      </c>
      <c r="G37" t="s">
        <v>643</v>
      </c>
      <c r="H37" t="s">
        <v>644</v>
      </c>
      <c r="I37" t="s">
        <v>645</v>
      </c>
      <c r="J37" s="231">
        <v>123711</v>
      </c>
      <c r="K37" t="s">
        <v>111</v>
      </c>
      <c r="L37" t="s">
        <v>513</v>
      </c>
      <c r="M37">
        <v>8</v>
      </c>
      <c r="N37" s="223">
        <v>42186</v>
      </c>
      <c r="O37" s="223">
        <v>43100</v>
      </c>
    </row>
    <row r="38" spans="1:15" ht="18.75">
      <c r="A38" t="s">
        <v>507</v>
      </c>
      <c r="B38" t="s">
        <v>508</v>
      </c>
      <c r="C38" s="220">
        <v>950</v>
      </c>
      <c r="D38" t="s">
        <v>646</v>
      </c>
      <c r="E38" s="224" t="s">
        <v>59</v>
      </c>
      <c r="F38" t="s">
        <v>440</v>
      </c>
      <c r="G38" t="s">
        <v>647</v>
      </c>
      <c r="H38" t="s">
        <v>648</v>
      </c>
      <c r="I38" t="s">
        <v>649</v>
      </c>
      <c r="J38" s="231">
        <v>123711</v>
      </c>
      <c r="K38" t="s">
        <v>111</v>
      </c>
      <c r="L38" t="s">
        <v>513</v>
      </c>
      <c r="M38">
        <v>8</v>
      </c>
      <c r="N38" s="223">
        <v>42186</v>
      </c>
      <c r="O38" s="223">
        <v>43100</v>
      </c>
    </row>
    <row r="39" spans="1:15" ht="18.75">
      <c r="A39" t="s">
        <v>507</v>
      </c>
      <c r="B39" t="s">
        <v>508</v>
      </c>
      <c r="C39" s="220" t="s">
        <v>650</v>
      </c>
      <c r="D39" t="s">
        <v>651</v>
      </c>
      <c r="E39" s="224" t="s">
        <v>156</v>
      </c>
      <c r="F39" t="s">
        <v>441</v>
      </c>
      <c r="G39" t="s">
        <v>652</v>
      </c>
      <c r="H39" t="s">
        <v>653</v>
      </c>
      <c r="I39" t="s">
        <v>654</v>
      </c>
      <c r="J39" s="231">
        <v>253915</v>
      </c>
      <c r="K39" t="s">
        <v>111</v>
      </c>
      <c r="L39" t="s">
        <v>513</v>
      </c>
      <c r="M39">
        <v>8</v>
      </c>
      <c r="N39" s="223">
        <v>42186</v>
      </c>
      <c r="O39" s="223">
        <v>43100</v>
      </c>
    </row>
    <row r="40" spans="1:15" ht="18.75">
      <c r="A40" t="s">
        <v>507</v>
      </c>
      <c r="B40" t="s">
        <v>508</v>
      </c>
      <c r="C40" s="220">
        <v>770</v>
      </c>
      <c r="D40" t="s">
        <v>655</v>
      </c>
      <c r="E40" s="224" t="s">
        <v>57</v>
      </c>
      <c r="F40" t="s">
        <v>442</v>
      </c>
      <c r="G40" t="s">
        <v>656</v>
      </c>
      <c r="H40" t="s">
        <v>657</v>
      </c>
      <c r="I40" t="s">
        <v>658</v>
      </c>
      <c r="J40" s="231">
        <v>252534</v>
      </c>
      <c r="K40" t="s">
        <v>111</v>
      </c>
      <c r="L40" t="s">
        <v>513</v>
      </c>
      <c r="M40">
        <v>8</v>
      </c>
      <c r="N40" s="223">
        <v>42186</v>
      </c>
      <c r="O40" s="223">
        <v>43100</v>
      </c>
    </row>
    <row r="41" spans="1:15" ht="37.5">
      <c r="A41" t="s">
        <v>507</v>
      </c>
      <c r="B41" t="s">
        <v>508</v>
      </c>
      <c r="C41" s="220" t="s">
        <v>659</v>
      </c>
      <c r="D41" t="s">
        <v>660</v>
      </c>
      <c r="E41" s="225" t="s">
        <v>219</v>
      </c>
      <c r="F41" t="s">
        <v>443</v>
      </c>
      <c r="G41" s="222" t="s">
        <v>661</v>
      </c>
      <c r="H41" s="226" t="s">
        <v>662</v>
      </c>
      <c r="I41" t="s">
        <v>663</v>
      </c>
      <c r="J41" s="231">
        <v>430925</v>
      </c>
      <c r="K41" t="s">
        <v>111</v>
      </c>
      <c r="L41" t="s">
        <v>513</v>
      </c>
      <c r="M41">
        <v>8</v>
      </c>
      <c r="N41" s="223">
        <v>42186</v>
      </c>
      <c r="O41" s="223">
        <v>43100</v>
      </c>
    </row>
    <row r="42" spans="1:15" ht="18.75">
      <c r="A42" t="s">
        <v>507</v>
      </c>
      <c r="B42" t="s">
        <v>508</v>
      </c>
      <c r="C42" s="220">
        <v>870</v>
      </c>
      <c r="D42" t="s">
        <v>664</v>
      </c>
      <c r="E42" s="224" t="s">
        <v>55</v>
      </c>
      <c r="F42" t="s">
        <v>444</v>
      </c>
      <c r="G42" s="222" t="s">
        <v>665</v>
      </c>
      <c r="H42" s="226" t="s">
        <v>666</v>
      </c>
      <c r="I42" t="s">
        <v>667</v>
      </c>
      <c r="J42" s="231">
        <v>507900</v>
      </c>
      <c r="K42" t="s">
        <v>111</v>
      </c>
      <c r="L42" t="s">
        <v>513</v>
      </c>
      <c r="M42">
        <v>8</v>
      </c>
      <c r="N42" s="223">
        <v>42186</v>
      </c>
      <c r="O42" s="223">
        <v>43100</v>
      </c>
    </row>
    <row r="43" spans="1:15" ht="18.75">
      <c r="A43" t="s">
        <v>507</v>
      </c>
      <c r="B43" t="s">
        <v>508</v>
      </c>
      <c r="C43" s="220">
        <v>160</v>
      </c>
      <c r="D43" t="s">
        <v>54</v>
      </c>
      <c r="E43" s="224" t="s">
        <v>222</v>
      </c>
      <c r="F43" t="s">
        <v>445</v>
      </c>
      <c r="G43" s="222" t="s">
        <v>668</v>
      </c>
      <c r="H43" s="226" t="s">
        <v>669</v>
      </c>
      <c r="I43" t="s">
        <v>670</v>
      </c>
      <c r="J43" s="231">
        <v>123711</v>
      </c>
      <c r="K43" t="s">
        <v>111</v>
      </c>
      <c r="L43" t="s">
        <v>513</v>
      </c>
      <c r="M43">
        <v>8</v>
      </c>
      <c r="N43" s="223">
        <v>42186</v>
      </c>
      <c r="O43" s="223">
        <v>43100</v>
      </c>
    </row>
    <row r="44" spans="1:15" ht="18.75">
      <c r="A44" t="s">
        <v>507</v>
      </c>
      <c r="B44" t="s">
        <v>508</v>
      </c>
      <c r="C44" s="220">
        <v>880</v>
      </c>
      <c r="D44" t="s">
        <v>53</v>
      </c>
      <c r="E44" s="224" t="s">
        <v>52</v>
      </c>
      <c r="F44" t="s">
        <v>446</v>
      </c>
      <c r="G44" s="222" t="s">
        <v>671</v>
      </c>
      <c r="H44" s="226" t="s">
        <v>672</v>
      </c>
      <c r="I44" t="s">
        <v>673</v>
      </c>
      <c r="J44" s="231">
        <v>334711</v>
      </c>
      <c r="K44" t="s">
        <v>111</v>
      </c>
      <c r="L44" t="s">
        <v>513</v>
      </c>
      <c r="M44">
        <v>8</v>
      </c>
      <c r="N44" s="223">
        <v>42186</v>
      </c>
      <c r="O44" s="223">
        <v>43100</v>
      </c>
    </row>
    <row r="45" spans="1:15" ht="18.75">
      <c r="A45" t="s">
        <v>507</v>
      </c>
      <c r="B45" t="s">
        <v>508</v>
      </c>
      <c r="C45" s="220" t="s">
        <v>674</v>
      </c>
      <c r="D45" t="s">
        <v>675</v>
      </c>
      <c r="E45" s="224" t="s">
        <v>226</v>
      </c>
      <c r="F45" t="s">
        <v>447</v>
      </c>
      <c r="G45" t="s">
        <v>676</v>
      </c>
      <c r="H45" t="s">
        <v>677</v>
      </c>
      <c r="I45" t="s">
        <v>678</v>
      </c>
      <c r="J45" s="231">
        <v>634355</v>
      </c>
      <c r="K45" t="s">
        <v>111</v>
      </c>
      <c r="L45" t="s">
        <v>513</v>
      </c>
      <c r="M45">
        <v>8</v>
      </c>
      <c r="N45" s="223">
        <v>42186</v>
      </c>
      <c r="O45" s="223">
        <v>43100</v>
      </c>
    </row>
    <row r="46" spans="1:15" ht="18.75">
      <c r="A46" t="s">
        <v>507</v>
      </c>
      <c r="B46" t="s">
        <v>508</v>
      </c>
      <c r="C46" s="220" t="s">
        <v>679</v>
      </c>
      <c r="D46" s="232" t="s">
        <v>680</v>
      </c>
      <c r="E46" s="224" t="s">
        <v>257</v>
      </c>
      <c r="F46" t="s">
        <v>448</v>
      </c>
      <c r="G46" t="s">
        <v>681</v>
      </c>
      <c r="H46" t="s">
        <v>682</v>
      </c>
      <c r="I46" t="s">
        <v>683</v>
      </c>
      <c r="J46" s="231">
        <v>188464</v>
      </c>
      <c r="K46" t="s">
        <v>111</v>
      </c>
      <c r="L46" t="s">
        <v>513</v>
      </c>
      <c r="M46">
        <v>8</v>
      </c>
      <c r="N46" s="223">
        <v>42186</v>
      </c>
      <c r="O46" s="223">
        <v>43100</v>
      </c>
    </row>
    <row r="47" spans="1:15" ht="18.75">
      <c r="A47" t="s">
        <v>507</v>
      </c>
      <c r="B47" t="s">
        <v>508</v>
      </c>
      <c r="C47" s="220">
        <v>450</v>
      </c>
      <c r="D47" t="s">
        <v>684</v>
      </c>
      <c r="E47" s="224" t="s">
        <v>179</v>
      </c>
      <c r="F47" t="s">
        <v>449</v>
      </c>
      <c r="G47" s="222" t="s">
        <v>685</v>
      </c>
      <c r="H47" s="226" t="s">
        <v>686</v>
      </c>
      <c r="I47" t="s">
        <v>687</v>
      </c>
      <c r="J47" s="231">
        <v>281054</v>
      </c>
      <c r="K47" t="s">
        <v>111</v>
      </c>
      <c r="L47" t="s">
        <v>513</v>
      </c>
      <c r="M47">
        <v>8</v>
      </c>
      <c r="N47" s="223">
        <v>42186</v>
      </c>
      <c r="O47" s="223">
        <v>43100</v>
      </c>
    </row>
    <row r="48" spans="1:15" ht="18.75">
      <c r="A48" t="s">
        <v>507</v>
      </c>
      <c r="B48" t="s">
        <v>508</v>
      </c>
      <c r="C48" s="220">
        <v>980</v>
      </c>
      <c r="D48" t="s">
        <v>51</v>
      </c>
      <c r="E48" s="224" t="s">
        <v>50</v>
      </c>
      <c r="F48" t="s">
        <v>450</v>
      </c>
      <c r="G48" t="s">
        <v>688</v>
      </c>
      <c r="H48" t="s">
        <v>689</v>
      </c>
      <c r="I48" t="s">
        <v>690</v>
      </c>
      <c r="J48" s="231">
        <v>494311</v>
      </c>
      <c r="K48" t="s">
        <v>111</v>
      </c>
      <c r="L48" t="s">
        <v>513</v>
      </c>
      <c r="M48">
        <v>8</v>
      </c>
      <c r="N48" s="223">
        <v>42186</v>
      </c>
      <c r="O48" s="223">
        <v>43100</v>
      </c>
    </row>
    <row r="49" spans="1:15" ht="18.75">
      <c r="A49" t="s">
        <v>507</v>
      </c>
      <c r="B49" t="s">
        <v>508</v>
      </c>
      <c r="C49" s="220" t="s">
        <v>691</v>
      </c>
      <c r="D49" s="232" t="s">
        <v>692</v>
      </c>
      <c r="E49" s="224" t="s">
        <v>230</v>
      </c>
      <c r="F49" t="s">
        <v>451</v>
      </c>
      <c r="G49" t="s">
        <v>693</v>
      </c>
      <c r="H49" t="s">
        <v>694</v>
      </c>
      <c r="I49" t="s">
        <v>695</v>
      </c>
      <c r="J49" s="231">
        <v>602449</v>
      </c>
      <c r="K49" t="s">
        <v>111</v>
      </c>
      <c r="L49" t="s">
        <v>513</v>
      </c>
      <c r="M49">
        <v>8</v>
      </c>
      <c r="N49" s="223">
        <v>42186</v>
      </c>
      <c r="O49" s="223">
        <v>43100</v>
      </c>
    </row>
    <row r="50" spans="1:15" ht="18.75">
      <c r="A50" t="s">
        <v>507</v>
      </c>
      <c r="B50" t="s">
        <v>508</v>
      </c>
      <c r="C50" s="220">
        <v>360</v>
      </c>
      <c r="D50" t="s">
        <v>49</v>
      </c>
      <c r="E50" s="224" t="s">
        <v>48</v>
      </c>
      <c r="F50" t="s">
        <v>452</v>
      </c>
      <c r="G50" t="s">
        <v>696</v>
      </c>
      <c r="H50" t="s">
        <v>697</v>
      </c>
      <c r="I50" t="s">
        <v>698</v>
      </c>
      <c r="J50" s="231">
        <v>586544</v>
      </c>
      <c r="K50" t="s">
        <v>111</v>
      </c>
      <c r="L50" t="s">
        <v>513</v>
      </c>
      <c r="M50">
        <v>8</v>
      </c>
      <c r="N50" s="223">
        <v>42186</v>
      </c>
      <c r="O50" s="223">
        <v>43100</v>
      </c>
    </row>
    <row r="51" spans="1:15" ht="18.75">
      <c r="A51" t="s">
        <v>507</v>
      </c>
      <c r="B51" t="s">
        <v>508</v>
      </c>
      <c r="C51" s="220">
        <v>550</v>
      </c>
      <c r="D51" s="232" t="s">
        <v>699</v>
      </c>
      <c r="E51" s="224" t="s">
        <v>235</v>
      </c>
      <c r="F51" t="s">
        <v>453</v>
      </c>
      <c r="G51" t="s">
        <v>700</v>
      </c>
      <c r="H51" t="s">
        <v>701</v>
      </c>
      <c r="I51" t="s">
        <v>702</v>
      </c>
      <c r="J51" s="231">
        <v>523071</v>
      </c>
      <c r="K51" t="s">
        <v>111</v>
      </c>
      <c r="L51" t="s">
        <v>513</v>
      </c>
      <c r="M51">
        <v>8</v>
      </c>
      <c r="N51" s="223">
        <v>42186</v>
      </c>
      <c r="O51" s="223">
        <v>43100</v>
      </c>
    </row>
    <row r="52" spans="1:15" ht="18.75">
      <c r="A52" t="s">
        <v>507</v>
      </c>
      <c r="B52" t="s">
        <v>508</v>
      </c>
      <c r="C52" s="220" t="s">
        <v>703</v>
      </c>
      <c r="D52" s="232" t="s">
        <v>704</v>
      </c>
      <c r="E52" s="224" t="s">
        <v>238</v>
      </c>
      <c r="F52" t="s">
        <v>454</v>
      </c>
      <c r="G52" t="s">
        <v>705</v>
      </c>
      <c r="H52" t="s">
        <v>706</v>
      </c>
      <c r="I52" t="s">
        <v>707</v>
      </c>
      <c r="J52" s="231">
        <v>754776</v>
      </c>
      <c r="K52" t="s">
        <v>111</v>
      </c>
      <c r="L52" t="s">
        <v>513</v>
      </c>
      <c r="M52">
        <v>8</v>
      </c>
      <c r="N52" s="223">
        <v>42186</v>
      </c>
      <c r="O52" s="223">
        <v>43100</v>
      </c>
    </row>
    <row r="53" spans="1:15" ht="18.75">
      <c r="A53" t="s">
        <v>507</v>
      </c>
      <c r="B53" t="s">
        <v>508</v>
      </c>
      <c r="C53" s="220">
        <v>640</v>
      </c>
      <c r="D53" t="s">
        <v>46</v>
      </c>
      <c r="E53" s="224" t="s">
        <v>45</v>
      </c>
      <c r="F53" t="s">
        <v>455</v>
      </c>
      <c r="G53" t="s">
        <v>708</v>
      </c>
      <c r="H53" t="s">
        <v>709</v>
      </c>
      <c r="I53" t="s">
        <v>710</v>
      </c>
      <c r="J53" s="231">
        <v>130362</v>
      </c>
      <c r="K53" t="s">
        <v>111</v>
      </c>
      <c r="L53" t="s">
        <v>513</v>
      </c>
      <c r="M53">
        <v>8</v>
      </c>
      <c r="N53" s="223">
        <v>42186</v>
      </c>
      <c r="O53" s="223">
        <v>43100</v>
      </c>
    </row>
    <row r="54" spans="1:15" ht="18.75">
      <c r="A54" t="s">
        <v>507</v>
      </c>
      <c r="B54" t="s">
        <v>508</v>
      </c>
      <c r="C54" s="220" t="s">
        <v>711</v>
      </c>
      <c r="D54" t="s">
        <v>712</v>
      </c>
      <c r="E54" s="224" t="s">
        <v>242</v>
      </c>
      <c r="F54" t="s">
        <v>456</v>
      </c>
      <c r="G54" t="s">
        <v>713</v>
      </c>
      <c r="H54" t="s">
        <v>714</v>
      </c>
      <c r="I54" t="s">
        <v>715</v>
      </c>
      <c r="J54" s="231">
        <v>370140</v>
      </c>
      <c r="K54" t="s">
        <v>111</v>
      </c>
      <c r="L54" t="s">
        <v>513</v>
      </c>
      <c r="M54">
        <v>8</v>
      </c>
      <c r="N54" s="223">
        <v>42186</v>
      </c>
      <c r="O54" s="223">
        <v>43100</v>
      </c>
    </row>
    <row r="55" spans="1:15" ht="18.75">
      <c r="A55" t="s">
        <v>507</v>
      </c>
      <c r="B55" t="s">
        <v>508</v>
      </c>
      <c r="C55" s="220">
        <v>650</v>
      </c>
      <c r="D55" t="s">
        <v>43</v>
      </c>
      <c r="E55" s="224" t="s">
        <v>42</v>
      </c>
      <c r="F55" t="s">
        <v>457</v>
      </c>
      <c r="G55" t="s">
        <v>716</v>
      </c>
      <c r="H55" t="s">
        <v>717</v>
      </c>
      <c r="I55" t="s">
        <v>718</v>
      </c>
      <c r="J55" s="231">
        <v>123711</v>
      </c>
      <c r="K55" t="s">
        <v>111</v>
      </c>
      <c r="L55" t="s">
        <v>513</v>
      </c>
      <c r="M55">
        <v>8</v>
      </c>
      <c r="N55" s="223">
        <v>42186</v>
      </c>
      <c r="O55" s="223">
        <v>43100</v>
      </c>
    </row>
    <row r="56" spans="1:15" ht="18.75">
      <c r="A56" t="s">
        <v>507</v>
      </c>
      <c r="B56" t="s">
        <v>508</v>
      </c>
      <c r="C56" s="220" t="s">
        <v>719</v>
      </c>
      <c r="D56" s="232" t="s">
        <v>720</v>
      </c>
      <c r="E56" s="224" t="s">
        <v>246</v>
      </c>
      <c r="F56" t="s">
        <v>458</v>
      </c>
      <c r="G56" t="s">
        <v>721</v>
      </c>
      <c r="H56" t="s">
        <v>722</v>
      </c>
      <c r="I56" t="s">
        <v>723</v>
      </c>
      <c r="J56" s="231">
        <v>123711</v>
      </c>
      <c r="K56" t="s">
        <v>111</v>
      </c>
      <c r="L56" t="s">
        <v>513</v>
      </c>
      <c r="M56">
        <v>8</v>
      </c>
      <c r="N56" s="223">
        <v>42186</v>
      </c>
      <c r="O56" s="223">
        <v>43100</v>
      </c>
    </row>
    <row r="57" spans="1:15" ht="18.75">
      <c r="A57" t="s">
        <v>507</v>
      </c>
      <c r="B57" t="s">
        <v>508</v>
      </c>
      <c r="C57" s="220" t="s">
        <v>724</v>
      </c>
      <c r="D57" s="232" t="s">
        <v>251</v>
      </c>
      <c r="E57" s="224" t="s">
        <v>249</v>
      </c>
      <c r="F57" t="s">
        <v>459</v>
      </c>
      <c r="G57" t="s">
        <v>725</v>
      </c>
      <c r="H57" t="s">
        <v>726</v>
      </c>
      <c r="I57" t="s">
        <v>727</v>
      </c>
      <c r="J57" s="231">
        <v>123711</v>
      </c>
      <c r="K57" t="s">
        <v>111</v>
      </c>
      <c r="L57" t="s">
        <v>513</v>
      </c>
      <c r="M57">
        <v>8</v>
      </c>
      <c r="N57" s="223">
        <v>42186</v>
      </c>
      <c r="O57" s="223">
        <v>43100</v>
      </c>
    </row>
    <row r="58" spans="1:15" ht="18.75">
      <c r="A58" t="s">
        <v>507</v>
      </c>
      <c r="B58" t="s">
        <v>508</v>
      </c>
      <c r="C58" s="220">
        <v>170</v>
      </c>
      <c r="D58" s="232" t="s">
        <v>728</v>
      </c>
      <c r="E58" s="224" t="s">
        <v>40</v>
      </c>
      <c r="F58" t="s">
        <v>460</v>
      </c>
      <c r="G58" s="222" t="s">
        <v>729</v>
      </c>
      <c r="H58" s="226" t="s">
        <v>730</v>
      </c>
      <c r="I58" t="s">
        <v>731</v>
      </c>
      <c r="J58" s="231">
        <v>136301</v>
      </c>
      <c r="K58" t="s">
        <v>111</v>
      </c>
      <c r="L58" t="s">
        <v>513</v>
      </c>
      <c r="M58">
        <v>8</v>
      </c>
      <c r="N58" s="223">
        <v>42186</v>
      </c>
      <c r="O58" s="223">
        <v>43100</v>
      </c>
    </row>
    <row r="59" spans="1:15" ht="18.75">
      <c r="A59" t="s">
        <v>507</v>
      </c>
      <c r="B59" t="s">
        <v>508</v>
      </c>
      <c r="C59" s="220">
        <v>180</v>
      </c>
      <c r="D59" t="s">
        <v>732</v>
      </c>
      <c r="E59" s="224" t="s">
        <v>38</v>
      </c>
      <c r="F59" t="s">
        <v>474</v>
      </c>
      <c r="G59" t="s">
        <v>733</v>
      </c>
      <c r="H59" t="s">
        <v>734</v>
      </c>
      <c r="I59" t="s">
        <v>735</v>
      </c>
      <c r="J59" s="231">
        <v>136082</v>
      </c>
      <c r="K59" t="s">
        <v>111</v>
      </c>
      <c r="L59" t="s">
        <v>513</v>
      </c>
      <c r="M59">
        <v>8</v>
      </c>
      <c r="N59" s="223">
        <v>42186</v>
      </c>
      <c r="O59" s="223">
        <v>43100</v>
      </c>
    </row>
    <row r="60" spans="1:15" ht="18.75">
      <c r="A60" t="s">
        <v>507</v>
      </c>
      <c r="B60" t="s">
        <v>508</v>
      </c>
      <c r="C60" s="220" t="s">
        <v>736</v>
      </c>
      <c r="D60" t="s">
        <v>737</v>
      </c>
      <c r="E60" s="224" t="s">
        <v>37</v>
      </c>
      <c r="F60" t="s">
        <v>461</v>
      </c>
      <c r="G60" s="222" t="s">
        <v>738</v>
      </c>
      <c r="H60" s="226" t="s">
        <v>739</v>
      </c>
      <c r="I60" t="s">
        <v>740</v>
      </c>
      <c r="J60" s="231">
        <v>209422</v>
      </c>
      <c r="K60" t="s">
        <v>111</v>
      </c>
      <c r="L60" t="s">
        <v>513</v>
      </c>
      <c r="M60">
        <v>8</v>
      </c>
      <c r="N60" s="223">
        <v>42186</v>
      </c>
      <c r="O60" s="223">
        <v>43100</v>
      </c>
    </row>
    <row r="61" spans="1:15" ht="18.75">
      <c r="A61" t="s">
        <v>507</v>
      </c>
      <c r="B61" t="s">
        <v>508</v>
      </c>
      <c r="C61" s="220">
        <v>260</v>
      </c>
      <c r="D61" t="s">
        <v>741</v>
      </c>
      <c r="E61" s="224" t="s">
        <v>35</v>
      </c>
      <c r="F61" t="s">
        <v>462</v>
      </c>
      <c r="G61" t="s">
        <v>742</v>
      </c>
      <c r="H61" t="s">
        <v>743</v>
      </c>
      <c r="I61" t="s">
        <v>744</v>
      </c>
      <c r="J61" s="231">
        <v>262258</v>
      </c>
      <c r="K61" t="s">
        <v>111</v>
      </c>
      <c r="L61" t="s">
        <v>513</v>
      </c>
      <c r="M61">
        <v>8</v>
      </c>
      <c r="N61" s="223">
        <v>42186</v>
      </c>
      <c r="O61" s="223">
        <v>43100</v>
      </c>
    </row>
    <row r="62" spans="1:15" ht="18.75">
      <c r="A62" t="s">
        <v>507</v>
      </c>
      <c r="B62" t="s">
        <v>508</v>
      </c>
      <c r="C62" s="220">
        <v>890</v>
      </c>
      <c r="D62" t="s">
        <v>745</v>
      </c>
      <c r="E62" s="224" t="s">
        <v>33</v>
      </c>
      <c r="F62" t="s">
        <v>463</v>
      </c>
      <c r="G62" t="s">
        <v>746</v>
      </c>
      <c r="H62" t="s">
        <v>747</v>
      </c>
      <c r="I62" t="s">
        <v>748</v>
      </c>
      <c r="J62" s="231">
        <v>354211</v>
      </c>
      <c r="K62" t="s">
        <v>111</v>
      </c>
      <c r="L62" t="s">
        <v>513</v>
      </c>
      <c r="M62">
        <v>8</v>
      </c>
      <c r="N62" s="223">
        <v>42186</v>
      </c>
      <c r="O62" s="223">
        <v>43100</v>
      </c>
    </row>
    <row r="63" spans="1:15" ht="18.75">
      <c r="A63" t="s">
        <v>507</v>
      </c>
      <c r="B63" t="s">
        <v>508</v>
      </c>
      <c r="C63" s="220">
        <v>90</v>
      </c>
      <c r="D63" t="s">
        <v>32</v>
      </c>
      <c r="E63" s="224" t="s">
        <v>267</v>
      </c>
      <c r="F63" t="s">
        <v>464</v>
      </c>
      <c r="G63" s="222" t="s">
        <v>749</v>
      </c>
      <c r="H63" s="226" t="s">
        <v>750</v>
      </c>
      <c r="I63" t="s">
        <v>751</v>
      </c>
      <c r="J63" s="231">
        <v>315158</v>
      </c>
      <c r="K63" t="s">
        <v>111</v>
      </c>
      <c r="L63" t="s">
        <v>513</v>
      </c>
      <c r="M63">
        <v>8</v>
      </c>
      <c r="N63" s="223">
        <v>42186</v>
      </c>
      <c r="O63" s="223">
        <v>43100</v>
      </c>
    </row>
    <row r="64" spans="1:15" ht="18.75">
      <c r="A64" t="s">
        <v>507</v>
      </c>
      <c r="B64" t="s">
        <v>508</v>
      </c>
      <c r="C64" s="220">
        <v>570</v>
      </c>
      <c r="D64" t="s">
        <v>752</v>
      </c>
      <c r="E64" s="224" t="s">
        <v>30</v>
      </c>
      <c r="F64" t="s">
        <v>465</v>
      </c>
      <c r="G64" t="s">
        <v>753</v>
      </c>
      <c r="H64" t="s">
        <v>754</v>
      </c>
      <c r="I64" t="s">
        <v>755</v>
      </c>
      <c r="J64" s="231">
        <v>798202</v>
      </c>
      <c r="K64" t="s">
        <v>111</v>
      </c>
      <c r="L64" t="s">
        <v>513</v>
      </c>
      <c r="M64">
        <v>8</v>
      </c>
      <c r="N64" s="223">
        <v>42186</v>
      </c>
      <c r="O64" s="223">
        <v>43100</v>
      </c>
    </row>
    <row r="65" spans="1:15" ht="18.75">
      <c r="A65" t="s">
        <v>507</v>
      </c>
      <c r="B65" t="s">
        <v>508</v>
      </c>
      <c r="C65" s="220">
        <v>680</v>
      </c>
      <c r="D65" t="s">
        <v>756</v>
      </c>
      <c r="E65" s="224" t="s">
        <v>29</v>
      </c>
      <c r="F65" t="s">
        <v>466</v>
      </c>
      <c r="G65" s="222" t="s">
        <v>757</v>
      </c>
      <c r="H65" s="226" t="s">
        <v>758</v>
      </c>
      <c r="I65" t="s">
        <v>759</v>
      </c>
      <c r="J65" s="231">
        <v>485170</v>
      </c>
      <c r="K65" t="s">
        <v>111</v>
      </c>
      <c r="L65" t="s">
        <v>513</v>
      </c>
      <c r="M65">
        <v>8</v>
      </c>
      <c r="N65" s="223">
        <v>42186</v>
      </c>
      <c r="O65" s="223">
        <v>43100</v>
      </c>
    </row>
    <row r="66" spans="1:15" ht="18.75">
      <c r="A66" t="s">
        <v>507</v>
      </c>
      <c r="B66" t="s">
        <v>508</v>
      </c>
      <c r="C66" s="220">
        <v>990</v>
      </c>
      <c r="D66" t="s">
        <v>28</v>
      </c>
      <c r="E66" s="224" t="s">
        <v>27</v>
      </c>
      <c r="F66" t="s">
        <v>467</v>
      </c>
      <c r="G66" t="s">
        <v>760</v>
      </c>
      <c r="H66" t="s">
        <v>761</v>
      </c>
      <c r="I66" t="s">
        <v>762</v>
      </c>
      <c r="J66" s="231">
        <v>234297</v>
      </c>
      <c r="K66" t="s">
        <v>111</v>
      </c>
      <c r="L66" t="s">
        <v>513</v>
      </c>
      <c r="M66">
        <v>8</v>
      </c>
      <c r="N66" s="223">
        <v>42186</v>
      </c>
      <c r="O66" s="223">
        <v>43100</v>
      </c>
    </row>
    <row r="67" spans="1:15" ht="18.75">
      <c r="A67" t="s">
        <v>507</v>
      </c>
      <c r="B67" t="s">
        <v>508</v>
      </c>
      <c r="C67" s="220" t="s">
        <v>763</v>
      </c>
      <c r="D67" t="s">
        <v>764</v>
      </c>
      <c r="E67" s="224" t="s">
        <v>252</v>
      </c>
      <c r="F67" t="s">
        <v>468</v>
      </c>
      <c r="G67" s="222" t="s">
        <v>765</v>
      </c>
      <c r="H67" s="226" t="s">
        <v>766</v>
      </c>
      <c r="I67" t="s">
        <v>767</v>
      </c>
      <c r="J67" s="231">
        <v>310158</v>
      </c>
      <c r="K67" t="s">
        <v>111</v>
      </c>
      <c r="L67" t="s">
        <v>513</v>
      </c>
      <c r="M67">
        <v>8</v>
      </c>
      <c r="N67" s="223">
        <v>42186</v>
      </c>
      <c r="O67" s="223">
        <v>43100</v>
      </c>
    </row>
    <row r="68" spans="1:15" ht="18.75">
      <c r="A68" t="s">
        <v>507</v>
      </c>
      <c r="B68" t="s">
        <v>508</v>
      </c>
      <c r="C68" s="220" t="s">
        <v>768</v>
      </c>
      <c r="D68" t="s">
        <v>769</v>
      </c>
      <c r="E68" s="224" t="s">
        <v>216</v>
      </c>
      <c r="F68" t="s">
        <v>469</v>
      </c>
      <c r="G68" s="222" t="s">
        <v>770</v>
      </c>
      <c r="H68" s="226" t="s">
        <v>771</v>
      </c>
      <c r="I68" t="s">
        <v>772</v>
      </c>
      <c r="J68" s="231">
        <v>412805</v>
      </c>
      <c r="K68" t="s">
        <v>111</v>
      </c>
      <c r="L68" t="s">
        <v>513</v>
      </c>
      <c r="M68">
        <v>8</v>
      </c>
      <c r="N68" s="223">
        <v>42186</v>
      </c>
      <c r="O68" s="223">
        <v>43100</v>
      </c>
    </row>
    <row r="69" spans="1:15" ht="18.75">
      <c r="A69" t="s">
        <v>507</v>
      </c>
      <c r="B69" t="s">
        <v>508</v>
      </c>
      <c r="C69" s="220">
        <v>580</v>
      </c>
      <c r="D69" t="s">
        <v>26</v>
      </c>
      <c r="E69" s="224" t="s">
        <v>25</v>
      </c>
      <c r="F69" t="s">
        <v>470</v>
      </c>
      <c r="G69" t="s">
        <v>773</v>
      </c>
      <c r="H69" t="s">
        <v>774</v>
      </c>
      <c r="I69" t="s">
        <v>775</v>
      </c>
      <c r="J69" s="231">
        <v>123711</v>
      </c>
      <c r="K69" t="s">
        <v>111</v>
      </c>
      <c r="L69" t="s">
        <v>513</v>
      </c>
      <c r="M69">
        <v>8</v>
      </c>
      <c r="N69" s="223">
        <v>42186</v>
      </c>
      <c r="O69" s="223">
        <v>43100</v>
      </c>
    </row>
    <row r="70" spans="1:15" ht="18.75">
      <c r="A70" t="s">
        <v>507</v>
      </c>
      <c r="B70" t="s">
        <v>508</v>
      </c>
      <c r="C70" s="220">
        <v>690</v>
      </c>
      <c r="D70" t="s">
        <v>24</v>
      </c>
      <c r="E70" s="224" t="s">
        <v>23</v>
      </c>
      <c r="F70" t="s">
        <v>471</v>
      </c>
      <c r="G70" s="222" t="s">
        <v>776</v>
      </c>
      <c r="H70" s="226" t="s">
        <v>777</v>
      </c>
      <c r="I70" t="s">
        <v>778</v>
      </c>
      <c r="J70" s="231">
        <v>123711</v>
      </c>
      <c r="K70" t="s">
        <v>111</v>
      </c>
      <c r="L70" t="s">
        <v>513</v>
      </c>
      <c r="M70">
        <v>8</v>
      </c>
      <c r="N70" s="223">
        <v>42186</v>
      </c>
      <c r="O70" s="223">
        <v>43100</v>
      </c>
    </row>
    <row r="71" spans="1:15" ht="18.75">
      <c r="A71" t="s">
        <v>507</v>
      </c>
      <c r="B71" t="s">
        <v>508</v>
      </c>
      <c r="C71" s="220">
        <v>590</v>
      </c>
      <c r="D71" t="s">
        <v>22</v>
      </c>
      <c r="E71" s="224" t="s">
        <v>276</v>
      </c>
      <c r="F71" t="s">
        <v>472</v>
      </c>
      <c r="G71" t="s">
        <v>779</v>
      </c>
      <c r="H71" t="s">
        <v>780</v>
      </c>
      <c r="I71" t="s">
        <v>781</v>
      </c>
      <c r="J71" s="231">
        <v>441654</v>
      </c>
      <c r="K71" t="s">
        <v>111</v>
      </c>
      <c r="L71" t="s">
        <v>513</v>
      </c>
      <c r="M71">
        <v>8</v>
      </c>
      <c r="N71" s="223">
        <v>42186</v>
      </c>
      <c r="O71" s="223">
        <v>43100</v>
      </c>
    </row>
    <row r="72" spans="1:15" ht="18.75">
      <c r="A72" t="s">
        <v>507</v>
      </c>
      <c r="B72" t="s">
        <v>508</v>
      </c>
      <c r="C72" s="220">
        <v>290</v>
      </c>
      <c r="D72" t="s">
        <v>21</v>
      </c>
      <c r="E72" s="224" t="s">
        <v>279</v>
      </c>
      <c r="F72" t="s">
        <v>473</v>
      </c>
      <c r="G72" t="s">
        <v>782</v>
      </c>
      <c r="H72" t="s">
        <v>783</v>
      </c>
      <c r="I72" t="s">
        <v>784</v>
      </c>
      <c r="J72" s="231">
        <v>211797</v>
      </c>
      <c r="K72" t="s">
        <v>111</v>
      </c>
      <c r="L72" t="s">
        <v>513</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475</v>
      </c>
      <c r="C1" s="44" t="s">
        <v>110</v>
      </c>
      <c r="D1" s="31" t="s">
        <v>131</v>
      </c>
      <c r="E1" s="31" t="s">
        <v>132</v>
      </c>
      <c r="F1" s="235" t="s">
        <v>133</v>
      </c>
    </row>
    <row r="2" spans="1:7" ht="28.5" customHeight="1">
      <c r="A2" s="153">
        <v>1</v>
      </c>
      <c r="B2" s="139" t="s">
        <v>109</v>
      </c>
      <c r="C2" s="138" t="s">
        <v>404</v>
      </c>
      <c r="D2" s="233">
        <v>32581</v>
      </c>
      <c r="E2" s="233">
        <v>142544</v>
      </c>
      <c r="F2" s="234">
        <f t="shared" ref="F2:F34" si="0">SUM(D2:E2)</f>
        <v>175125</v>
      </c>
    </row>
    <row r="3" spans="1:7" ht="28.5" customHeight="1">
      <c r="A3" s="153">
        <v>2</v>
      </c>
      <c r="B3" s="139" t="s">
        <v>785</v>
      </c>
      <c r="C3" s="138" t="s">
        <v>405</v>
      </c>
      <c r="D3" s="233">
        <v>46228</v>
      </c>
      <c r="E3" s="234">
        <v>202248</v>
      </c>
      <c r="F3" s="234">
        <f t="shared" si="0"/>
        <v>248476</v>
      </c>
    </row>
    <row r="4" spans="1:7" ht="28.5" customHeight="1">
      <c r="A4" s="153">
        <v>3</v>
      </c>
      <c r="B4" s="139" t="s">
        <v>105</v>
      </c>
      <c r="C4" s="138" t="s">
        <v>406</v>
      </c>
      <c r="D4" s="233">
        <v>23016</v>
      </c>
      <c r="E4" s="234">
        <v>100695</v>
      </c>
      <c r="F4" s="234">
        <f t="shared" si="0"/>
        <v>123711</v>
      </c>
    </row>
    <row r="5" spans="1:7" ht="28.5" customHeight="1">
      <c r="A5" s="153">
        <v>4</v>
      </c>
      <c r="B5" s="139" t="s">
        <v>524</v>
      </c>
      <c r="C5" s="138" t="s">
        <v>407</v>
      </c>
      <c r="D5" s="234">
        <v>27819</v>
      </c>
      <c r="E5" s="234">
        <v>121709</v>
      </c>
      <c r="F5" s="234">
        <f t="shared" si="0"/>
        <v>149528</v>
      </c>
    </row>
    <row r="6" spans="1:7" ht="28.5" customHeight="1">
      <c r="A6" s="153">
        <v>5</v>
      </c>
      <c r="B6" s="139" t="s">
        <v>101</v>
      </c>
      <c r="C6" s="138" t="s">
        <v>408</v>
      </c>
      <c r="D6" s="234">
        <v>31033</v>
      </c>
      <c r="E6" s="234">
        <v>135771</v>
      </c>
      <c r="F6" s="234">
        <f t="shared" si="0"/>
        <v>166804</v>
      </c>
    </row>
    <row r="7" spans="1:7" ht="28.5" customHeight="1">
      <c r="A7" s="153">
        <v>6</v>
      </c>
      <c r="B7" s="139" t="s">
        <v>100</v>
      </c>
      <c r="C7" s="138" t="s">
        <v>409</v>
      </c>
      <c r="D7" s="234">
        <v>52403</v>
      </c>
      <c r="E7" s="234">
        <v>229262</v>
      </c>
      <c r="F7" s="234">
        <f t="shared" si="0"/>
        <v>281665</v>
      </c>
    </row>
    <row r="8" spans="1:7" ht="28.5" customHeight="1">
      <c r="A8" s="153">
        <v>7</v>
      </c>
      <c r="B8" s="139" t="s">
        <v>787</v>
      </c>
      <c r="C8" s="138" t="s">
        <v>411</v>
      </c>
      <c r="D8" s="234">
        <v>100224</v>
      </c>
      <c r="E8" s="234">
        <v>438482</v>
      </c>
      <c r="F8" s="234">
        <f t="shared" si="0"/>
        <v>538706</v>
      </c>
    </row>
    <row r="9" spans="1:7" ht="28.5" customHeight="1">
      <c r="A9" s="153">
        <v>8</v>
      </c>
      <c r="B9" s="139" t="s">
        <v>99</v>
      </c>
      <c r="C9" s="138" t="s">
        <v>412</v>
      </c>
      <c r="D9" s="234">
        <v>70072</v>
      </c>
      <c r="E9" s="234">
        <v>306570</v>
      </c>
      <c r="F9" s="234">
        <f t="shared" si="0"/>
        <v>376642</v>
      </c>
    </row>
    <row r="10" spans="1:7" ht="28.5" customHeight="1">
      <c r="A10" s="153">
        <v>9</v>
      </c>
      <c r="B10" s="139" t="s">
        <v>399</v>
      </c>
      <c r="C10" s="138" t="s">
        <v>413</v>
      </c>
      <c r="D10" s="234">
        <v>97615</v>
      </c>
      <c r="E10" s="234">
        <v>427067</v>
      </c>
      <c r="F10" s="234">
        <f t="shared" si="0"/>
        <v>524682</v>
      </c>
    </row>
    <row r="11" spans="1:7" ht="28.5" customHeight="1">
      <c r="A11" s="153">
        <v>10</v>
      </c>
      <c r="B11" s="139" t="s">
        <v>96</v>
      </c>
      <c r="C11" s="138" t="s">
        <v>414</v>
      </c>
      <c r="D11" s="234">
        <v>23016</v>
      </c>
      <c r="E11" s="234">
        <v>100695</v>
      </c>
      <c r="F11" s="234">
        <f t="shared" si="0"/>
        <v>123711</v>
      </c>
    </row>
    <row r="12" spans="1:7" ht="28.5" customHeight="1">
      <c r="A12" s="153">
        <v>11</v>
      </c>
      <c r="B12" s="139" t="s">
        <v>800</v>
      </c>
      <c r="C12" s="138" t="s">
        <v>447</v>
      </c>
      <c r="D12" s="234">
        <v>118019</v>
      </c>
      <c r="E12" s="234">
        <v>516336</v>
      </c>
      <c r="F12" s="234">
        <f t="shared" ref="F12" si="1">SUM(D12:E12)</f>
        <v>634355</v>
      </c>
      <c r="G12" s="153" t="s">
        <v>801</v>
      </c>
    </row>
    <row r="13" spans="1:7" ht="28.5" customHeight="1">
      <c r="A13" s="153">
        <v>12</v>
      </c>
      <c r="B13" s="139" t="s">
        <v>95</v>
      </c>
      <c r="C13" s="138" t="s">
        <v>415</v>
      </c>
      <c r="D13" s="234">
        <v>63401</v>
      </c>
      <c r="E13" s="234">
        <v>277379</v>
      </c>
      <c r="F13" s="234">
        <f t="shared" si="0"/>
        <v>340780</v>
      </c>
    </row>
    <row r="14" spans="1:7" ht="28.5" customHeight="1">
      <c r="A14" s="153">
        <v>13</v>
      </c>
      <c r="B14" s="139" t="s">
        <v>93</v>
      </c>
      <c r="C14" s="138" t="s">
        <v>416</v>
      </c>
      <c r="D14" s="234">
        <v>67982</v>
      </c>
      <c r="E14" s="234">
        <v>297422</v>
      </c>
      <c r="F14" s="234">
        <f t="shared" si="0"/>
        <v>365404</v>
      </c>
    </row>
    <row r="15" spans="1:7" ht="28.5" customHeight="1">
      <c r="A15" s="153">
        <v>14</v>
      </c>
      <c r="B15" s="139" t="s">
        <v>125</v>
      </c>
      <c r="C15" s="138" t="s">
        <v>461</v>
      </c>
      <c r="D15" s="234">
        <v>38962</v>
      </c>
      <c r="E15" s="234">
        <v>170460</v>
      </c>
      <c r="F15" s="234">
        <f t="shared" si="0"/>
        <v>209422</v>
      </c>
    </row>
    <row r="16" spans="1:7" ht="28.5" customHeight="1">
      <c r="A16" s="153">
        <v>15</v>
      </c>
      <c r="B16" s="139" t="s">
        <v>92</v>
      </c>
      <c r="C16" s="138" t="s">
        <v>417</v>
      </c>
      <c r="D16" s="234">
        <v>23016</v>
      </c>
      <c r="E16" s="234">
        <v>100695</v>
      </c>
      <c r="F16" s="234">
        <f t="shared" si="0"/>
        <v>123711</v>
      </c>
    </row>
    <row r="17" spans="1:6" ht="28.5" customHeight="1">
      <c r="A17" s="153">
        <v>16</v>
      </c>
      <c r="B17" s="245" t="s">
        <v>788</v>
      </c>
      <c r="C17" s="138" t="s">
        <v>434</v>
      </c>
      <c r="D17" s="234">
        <f>SUM('Breakdown by Entity'!G18:G21)</f>
        <v>30567</v>
      </c>
      <c r="E17" s="234">
        <f>SUM('Breakdown by Entity'!H18:H21)</f>
        <v>133731</v>
      </c>
      <c r="F17" s="234">
        <f t="shared" si="0"/>
        <v>164298</v>
      </c>
    </row>
    <row r="18" spans="1:6" ht="28.5" customHeight="1">
      <c r="A18" s="153">
        <v>17</v>
      </c>
      <c r="B18" s="139" t="s">
        <v>90</v>
      </c>
      <c r="C18" s="138" t="s">
        <v>418</v>
      </c>
      <c r="D18" s="234">
        <v>23016</v>
      </c>
      <c r="E18" s="234">
        <v>100695</v>
      </c>
      <c r="F18" s="234">
        <f t="shared" si="0"/>
        <v>123711</v>
      </c>
    </row>
    <row r="19" spans="1:6" ht="28.5" customHeight="1">
      <c r="A19" s="153">
        <v>18</v>
      </c>
      <c r="B19" s="139" t="s">
        <v>88</v>
      </c>
      <c r="C19" s="138" t="s">
        <v>419</v>
      </c>
      <c r="D19" s="234">
        <v>30242</v>
      </c>
      <c r="E19" s="234">
        <v>132310</v>
      </c>
      <c r="F19" s="234">
        <f t="shared" si="0"/>
        <v>162552</v>
      </c>
    </row>
    <row r="20" spans="1:6" ht="28.5" customHeight="1">
      <c r="A20" s="153">
        <v>19</v>
      </c>
      <c r="B20" s="139" t="s">
        <v>86</v>
      </c>
      <c r="C20" s="138" t="s">
        <v>420</v>
      </c>
      <c r="D20" s="234">
        <v>46921</v>
      </c>
      <c r="E20" s="234">
        <v>205280</v>
      </c>
      <c r="F20" s="234">
        <f t="shared" si="0"/>
        <v>252201</v>
      </c>
    </row>
    <row r="21" spans="1:6" ht="28.5" customHeight="1">
      <c r="A21" s="153">
        <v>20</v>
      </c>
      <c r="B21" s="139" t="s">
        <v>84</v>
      </c>
      <c r="C21" s="138" t="s">
        <v>449</v>
      </c>
      <c r="D21" s="234">
        <v>52289</v>
      </c>
      <c r="E21" s="234">
        <v>228765</v>
      </c>
      <c r="F21" s="234">
        <f t="shared" si="0"/>
        <v>281054</v>
      </c>
    </row>
    <row r="22" spans="1:6" ht="28.5" customHeight="1">
      <c r="A22" s="153">
        <v>21</v>
      </c>
      <c r="B22" s="139" t="s">
        <v>83</v>
      </c>
      <c r="C22" s="138" t="s">
        <v>421</v>
      </c>
      <c r="D22" s="234">
        <v>31568</v>
      </c>
      <c r="E22" s="234">
        <v>138110</v>
      </c>
      <c r="F22" s="234">
        <f t="shared" si="0"/>
        <v>169678</v>
      </c>
    </row>
    <row r="23" spans="1:6" ht="28.5" customHeight="1">
      <c r="A23" s="153">
        <v>22</v>
      </c>
      <c r="B23" s="139" t="s">
        <v>81</v>
      </c>
      <c r="C23" s="138" t="s">
        <v>422</v>
      </c>
      <c r="D23" s="234">
        <v>143532</v>
      </c>
      <c r="E23" s="234">
        <v>627952</v>
      </c>
      <c r="F23" s="234">
        <f t="shared" si="0"/>
        <v>771484</v>
      </c>
    </row>
    <row r="24" spans="1:6" ht="28.5" customHeight="1">
      <c r="A24" s="153">
        <v>23</v>
      </c>
      <c r="B24" s="139" t="s">
        <v>79</v>
      </c>
      <c r="C24" s="138" t="s">
        <v>423</v>
      </c>
      <c r="D24" s="234">
        <v>25318</v>
      </c>
      <c r="E24" s="234">
        <v>110764</v>
      </c>
      <c r="F24" s="234">
        <f t="shared" si="0"/>
        <v>136082</v>
      </c>
    </row>
    <row r="25" spans="1:6" ht="28.5" customHeight="1">
      <c r="A25" s="153">
        <v>24</v>
      </c>
      <c r="B25" s="139" t="s">
        <v>77</v>
      </c>
      <c r="C25" s="138" t="s">
        <v>424</v>
      </c>
      <c r="D25" s="234">
        <v>25778</v>
      </c>
      <c r="E25" s="234">
        <v>112778</v>
      </c>
      <c r="F25" s="234">
        <f t="shared" si="0"/>
        <v>138556</v>
      </c>
    </row>
    <row r="26" spans="1:6" ht="28.5" customHeight="1">
      <c r="A26" s="153">
        <v>25</v>
      </c>
      <c r="B26" s="139" t="s">
        <v>75</v>
      </c>
      <c r="C26" s="138" t="s">
        <v>425</v>
      </c>
      <c r="D26" s="234">
        <v>66057</v>
      </c>
      <c r="E26" s="234">
        <v>288998</v>
      </c>
      <c r="F26" s="234">
        <f t="shared" si="0"/>
        <v>355055</v>
      </c>
    </row>
    <row r="27" spans="1:6" ht="28.5" customHeight="1">
      <c r="A27" s="153">
        <v>26</v>
      </c>
      <c r="B27" s="139" t="s">
        <v>594</v>
      </c>
      <c r="C27" s="138" t="s">
        <v>426</v>
      </c>
      <c r="D27" s="234">
        <v>870855</v>
      </c>
      <c r="E27" s="234">
        <v>3809998</v>
      </c>
      <c r="F27" s="234">
        <f t="shared" si="0"/>
        <v>4680853</v>
      </c>
    </row>
    <row r="28" spans="1:6" ht="28.5" customHeight="1">
      <c r="A28" s="153">
        <v>27</v>
      </c>
      <c r="B28" s="139" t="s">
        <v>73</v>
      </c>
      <c r="C28" s="138" t="s">
        <v>428</v>
      </c>
      <c r="D28" s="234">
        <v>23016</v>
      </c>
      <c r="E28" s="234">
        <v>100695</v>
      </c>
      <c r="F28" s="234">
        <f t="shared" si="0"/>
        <v>123711</v>
      </c>
    </row>
    <row r="29" spans="1:6" ht="28.5" customHeight="1">
      <c r="A29" s="153">
        <v>28</v>
      </c>
      <c r="B29" s="139" t="s">
        <v>71</v>
      </c>
      <c r="C29" s="138" t="s">
        <v>429</v>
      </c>
      <c r="D29" s="234">
        <v>23016</v>
      </c>
      <c r="E29" s="234">
        <v>100695</v>
      </c>
      <c r="F29" s="234">
        <f t="shared" si="0"/>
        <v>123711</v>
      </c>
    </row>
    <row r="30" spans="1:6" ht="28.5" customHeight="1">
      <c r="A30" s="153">
        <v>29</v>
      </c>
      <c r="B30" s="139" t="s">
        <v>69</v>
      </c>
      <c r="C30" s="138" t="s">
        <v>430</v>
      </c>
      <c r="D30" s="234">
        <v>49326</v>
      </c>
      <c r="E30" s="234">
        <v>215800</v>
      </c>
      <c r="F30" s="234">
        <f t="shared" si="0"/>
        <v>265126</v>
      </c>
    </row>
    <row r="31" spans="1:6" ht="28.5" customHeight="1">
      <c r="A31" s="153">
        <v>30</v>
      </c>
      <c r="B31" s="139" t="s">
        <v>786</v>
      </c>
      <c r="C31" s="138" t="s">
        <v>410</v>
      </c>
      <c r="D31" s="234">
        <v>65943</v>
      </c>
      <c r="E31" s="234">
        <v>288501</v>
      </c>
      <c r="F31" s="234">
        <f t="shared" si="0"/>
        <v>354444</v>
      </c>
    </row>
    <row r="32" spans="1:6" ht="28.5" customHeight="1">
      <c r="A32" s="153">
        <v>31</v>
      </c>
      <c r="B32" s="139" t="s">
        <v>68</v>
      </c>
      <c r="C32" s="138" t="s">
        <v>431</v>
      </c>
      <c r="D32" s="234">
        <v>30728</v>
      </c>
      <c r="E32" s="234">
        <v>134434</v>
      </c>
      <c r="F32" s="234">
        <f t="shared" si="0"/>
        <v>165162</v>
      </c>
    </row>
    <row r="33" spans="1:6" ht="28.5" customHeight="1">
      <c r="A33" s="153">
        <v>32</v>
      </c>
      <c r="B33" s="139" t="s">
        <v>116</v>
      </c>
      <c r="C33" s="138" t="s">
        <v>432</v>
      </c>
      <c r="D33" s="234">
        <v>23016</v>
      </c>
      <c r="E33" s="234">
        <v>100695</v>
      </c>
      <c r="F33" s="234">
        <f t="shared" si="0"/>
        <v>123711</v>
      </c>
    </row>
    <row r="34" spans="1:6" ht="28.5" customHeight="1">
      <c r="A34" s="153">
        <v>33</v>
      </c>
      <c r="B34" s="139" t="s">
        <v>120</v>
      </c>
      <c r="C34" s="138" t="s">
        <v>433</v>
      </c>
      <c r="D34" s="234">
        <v>23016</v>
      </c>
      <c r="E34" s="234">
        <v>100695</v>
      </c>
      <c r="F34" s="234">
        <f t="shared" si="0"/>
        <v>123711</v>
      </c>
    </row>
    <row r="35" spans="1:6" ht="28.5" customHeight="1">
      <c r="A35" s="153">
        <v>34</v>
      </c>
      <c r="B35" s="139" t="s">
        <v>66</v>
      </c>
      <c r="C35" s="138" t="s">
        <v>435</v>
      </c>
      <c r="D35" s="234">
        <v>101379</v>
      </c>
      <c r="E35" s="234">
        <v>443534</v>
      </c>
      <c r="F35" s="234">
        <f t="shared" ref="F35:F65" si="2">SUM(D35:E35)</f>
        <v>544913</v>
      </c>
    </row>
    <row r="36" spans="1:6" ht="28.5" customHeight="1">
      <c r="A36" s="153">
        <v>35</v>
      </c>
      <c r="B36" s="139" t="s">
        <v>64</v>
      </c>
      <c r="C36" s="138" t="s">
        <v>436</v>
      </c>
      <c r="D36" s="234">
        <v>85813</v>
      </c>
      <c r="E36" s="234">
        <v>375430</v>
      </c>
      <c r="F36" s="234">
        <f t="shared" si="2"/>
        <v>461243</v>
      </c>
    </row>
    <row r="37" spans="1:6" ht="28.5" customHeight="1">
      <c r="A37" s="153">
        <v>36</v>
      </c>
      <c r="B37" s="139" t="s">
        <v>789</v>
      </c>
      <c r="C37" s="138" t="s">
        <v>437</v>
      </c>
      <c r="D37" s="234">
        <v>23016</v>
      </c>
      <c r="E37" s="234">
        <v>100695</v>
      </c>
      <c r="F37" s="234">
        <f t="shared" si="2"/>
        <v>123711</v>
      </c>
    </row>
    <row r="38" spans="1:6" ht="28.5" customHeight="1">
      <c r="A38" s="153">
        <v>37</v>
      </c>
      <c r="B38" s="139" t="s">
        <v>63</v>
      </c>
      <c r="C38" s="138" t="s">
        <v>438</v>
      </c>
      <c r="D38" s="234">
        <v>108792</v>
      </c>
      <c r="E38" s="234">
        <v>475966</v>
      </c>
      <c r="F38" s="234">
        <f t="shared" si="2"/>
        <v>584758</v>
      </c>
    </row>
    <row r="39" spans="1:6" ht="28.5" customHeight="1">
      <c r="A39" s="153">
        <v>38</v>
      </c>
      <c r="B39" s="139" t="s">
        <v>61</v>
      </c>
      <c r="C39" s="138" t="s">
        <v>439</v>
      </c>
      <c r="D39" s="234">
        <v>23016</v>
      </c>
      <c r="E39" s="234">
        <v>100695</v>
      </c>
      <c r="F39" s="234">
        <f t="shared" si="2"/>
        <v>123711</v>
      </c>
    </row>
    <row r="40" spans="1:6" ht="28.5" customHeight="1">
      <c r="A40" s="153">
        <v>39</v>
      </c>
      <c r="B40" s="139" t="s">
        <v>60</v>
      </c>
      <c r="C40" s="138" t="s">
        <v>440</v>
      </c>
      <c r="D40" s="234">
        <v>23016</v>
      </c>
      <c r="E40" s="234">
        <v>100695</v>
      </c>
      <c r="F40" s="234">
        <f t="shared" si="2"/>
        <v>123711</v>
      </c>
    </row>
    <row r="41" spans="1:6" ht="28.5" customHeight="1">
      <c r="A41" s="153">
        <v>40</v>
      </c>
      <c r="B41" s="139" t="s">
        <v>118</v>
      </c>
      <c r="C41" s="138" t="s">
        <v>441</v>
      </c>
      <c r="D41" s="234">
        <v>47240</v>
      </c>
      <c r="E41" s="234">
        <v>206675</v>
      </c>
      <c r="F41" s="234">
        <f t="shared" si="2"/>
        <v>253915</v>
      </c>
    </row>
    <row r="42" spans="1:6" ht="28.5" customHeight="1">
      <c r="A42" s="153">
        <v>41</v>
      </c>
      <c r="B42" s="139" t="s">
        <v>655</v>
      </c>
      <c r="C42" s="138" t="s">
        <v>442</v>
      </c>
      <c r="D42" s="234">
        <v>46983</v>
      </c>
      <c r="E42" s="234">
        <v>205551</v>
      </c>
      <c r="F42" s="234">
        <f t="shared" si="2"/>
        <v>252534</v>
      </c>
    </row>
    <row r="43" spans="1:6" ht="28.5" customHeight="1">
      <c r="A43" s="153">
        <v>42</v>
      </c>
      <c r="B43" s="139" t="s">
        <v>122</v>
      </c>
      <c r="C43" s="138" t="s">
        <v>443</v>
      </c>
      <c r="D43" s="234">
        <v>80172</v>
      </c>
      <c r="E43" s="234">
        <v>350753</v>
      </c>
      <c r="F43" s="234">
        <f t="shared" si="2"/>
        <v>430925</v>
      </c>
    </row>
    <row r="44" spans="1:6" ht="28.5" customHeight="1">
      <c r="A44" s="153">
        <v>43</v>
      </c>
      <c r="B44" s="139" t="s">
        <v>56</v>
      </c>
      <c r="C44" s="138" t="s">
        <v>444</v>
      </c>
      <c r="D44" s="234">
        <v>94493</v>
      </c>
      <c r="E44" s="234">
        <v>413407</v>
      </c>
      <c r="F44" s="234">
        <f t="shared" si="2"/>
        <v>507900</v>
      </c>
    </row>
    <row r="45" spans="1:6" ht="28.5" customHeight="1">
      <c r="A45" s="153">
        <v>44</v>
      </c>
      <c r="B45" s="139" t="s">
        <v>54</v>
      </c>
      <c r="C45" s="138" t="s">
        <v>445</v>
      </c>
      <c r="D45" s="234">
        <v>23016</v>
      </c>
      <c r="E45" s="234">
        <v>100695</v>
      </c>
      <c r="F45" s="234">
        <f t="shared" si="2"/>
        <v>123711</v>
      </c>
    </row>
    <row r="46" spans="1:6" ht="28.5" customHeight="1">
      <c r="A46" s="153">
        <v>45</v>
      </c>
      <c r="B46" s="139" t="s">
        <v>53</v>
      </c>
      <c r="C46" s="138" t="s">
        <v>446</v>
      </c>
      <c r="D46" s="234">
        <v>62272</v>
      </c>
      <c r="E46" s="234">
        <v>272439</v>
      </c>
      <c r="F46" s="234">
        <f t="shared" si="2"/>
        <v>334711</v>
      </c>
    </row>
    <row r="47" spans="1:6" ht="28.5" customHeight="1">
      <c r="A47" s="153">
        <v>46</v>
      </c>
      <c r="B47" s="139" t="s">
        <v>790</v>
      </c>
      <c r="C47" s="138" t="s">
        <v>448</v>
      </c>
      <c r="D47" s="234">
        <v>35063</v>
      </c>
      <c r="E47" s="234">
        <v>153401</v>
      </c>
      <c r="F47" s="234">
        <f t="shared" si="2"/>
        <v>188464</v>
      </c>
    </row>
    <row r="48" spans="1:6" ht="28.5" customHeight="1">
      <c r="A48" s="153">
        <v>47</v>
      </c>
      <c r="B48" s="229" t="s">
        <v>119</v>
      </c>
      <c r="C48" s="138" t="s">
        <v>427</v>
      </c>
      <c r="D48" s="234">
        <v>181730</v>
      </c>
      <c r="E48" s="234">
        <v>795072</v>
      </c>
      <c r="F48" s="234">
        <f t="shared" si="2"/>
        <v>976802</v>
      </c>
    </row>
    <row r="49" spans="1:6" ht="28.5" customHeight="1">
      <c r="A49" s="153">
        <v>48</v>
      </c>
      <c r="B49" s="139" t="s">
        <v>51</v>
      </c>
      <c r="C49" s="138" t="s">
        <v>450</v>
      </c>
      <c r="D49" s="234">
        <v>91965</v>
      </c>
      <c r="E49" s="234">
        <v>402346</v>
      </c>
      <c r="F49" s="234">
        <f t="shared" si="2"/>
        <v>494311</v>
      </c>
    </row>
    <row r="50" spans="1:6" ht="28.5" customHeight="1">
      <c r="A50" s="153">
        <v>49</v>
      </c>
      <c r="B50" s="228" t="s">
        <v>692</v>
      </c>
      <c r="C50" s="138" t="s">
        <v>451</v>
      </c>
      <c r="D50" s="234">
        <f>SUM('Breakdown by Entity'!G52:G53)</f>
        <v>112083</v>
      </c>
      <c r="E50" s="234">
        <f>SUM('Breakdown by Entity'!H52:H53)</f>
        <v>490366</v>
      </c>
      <c r="F50" s="234">
        <f t="shared" si="2"/>
        <v>602449</v>
      </c>
    </row>
    <row r="51" spans="1:6" ht="28.5" customHeight="1">
      <c r="A51" s="153">
        <v>50</v>
      </c>
      <c r="B51" s="139" t="s">
        <v>49</v>
      </c>
      <c r="C51" s="138" t="s">
        <v>452</v>
      </c>
      <c r="D51" s="234">
        <v>109124</v>
      </c>
      <c r="E51" s="234">
        <v>477420</v>
      </c>
      <c r="F51" s="234">
        <f t="shared" si="2"/>
        <v>586544</v>
      </c>
    </row>
    <row r="52" spans="1:6" ht="28.5" customHeight="1">
      <c r="A52" s="153">
        <v>51</v>
      </c>
      <c r="B52" s="139" t="s">
        <v>699</v>
      </c>
      <c r="C52" s="138" t="s">
        <v>453</v>
      </c>
      <c r="D52" s="234">
        <v>97315</v>
      </c>
      <c r="E52" s="234">
        <v>425756</v>
      </c>
      <c r="F52" s="234">
        <f t="shared" si="2"/>
        <v>523071</v>
      </c>
    </row>
    <row r="53" spans="1:6" ht="28.5" customHeight="1">
      <c r="A53" s="153">
        <v>52</v>
      </c>
      <c r="B53" s="139" t="s">
        <v>46</v>
      </c>
      <c r="C53" s="138" t="s">
        <v>455</v>
      </c>
      <c r="D53" s="234">
        <v>24253</v>
      </c>
      <c r="E53" s="234">
        <v>106109</v>
      </c>
      <c r="F53" s="234">
        <f t="shared" si="2"/>
        <v>130362</v>
      </c>
    </row>
    <row r="54" spans="1:6" ht="28.5" customHeight="1">
      <c r="A54" s="153">
        <v>53</v>
      </c>
      <c r="B54" s="139" t="s">
        <v>792</v>
      </c>
      <c r="C54" s="138" t="s">
        <v>456</v>
      </c>
      <c r="D54" s="234">
        <v>68863</v>
      </c>
      <c r="E54" s="234">
        <v>301277</v>
      </c>
      <c r="F54" s="234">
        <f t="shared" si="2"/>
        <v>370140</v>
      </c>
    </row>
    <row r="55" spans="1:6" ht="28.5" customHeight="1">
      <c r="A55" s="153">
        <v>54</v>
      </c>
      <c r="B55" s="139" t="s">
        <v>43</v>
      </c>
      <c r="C55" s="138" t="s">
        <v>457</v>
      </c>
      <c r="D55" s="234">
        <v>23016</v>
      </c>
      <c r="E55" s="234">
        <v>100695</v>
      </c>
      <c r="F55" s="234">
        <f t="shared" si="2"/>
        <v>123711</v>
      </c>
    </row>
    <row r="56" spans="1:6" ht="28.5" customHeight="1">
      <c r="A56" s="153">
        <v>55</v>
      </c>
      <c r="B56" s="140" t="s">
        <v>794</v>
      </c>
      <c r="C56" s="138" t="s">
        <v>458</v>
      </c>
      <c r="D56" s="234">
        <f>SUM('Breakdown by Entity'!G60:G61)</f>
        <v>23016</v>
      </c>
      <c r="E56" s="234">
        <f>SUM('Breakdown by Entity'!H60:H61)</f>
        <v>100695</v>
      </c>
      <c r="F56" s="234">
        <f t="shared" si="2"/>
        <v>123711</v>
      </c>
    </row>
    <row r="57" spans="1:6" ht="28.5" customHeight="1">
      <c r="A57" s="153">
        <v>56</v>
      </c>
      <c r="B57" s="228" t="s">
        <v>793</v>
      </c>
      <c r="C57" s="138" t="s">
        <v>459</v>
      </c>
      <c r="D57" s="234">
        <f>SUM('Breakdown by Entity'!G62:G63)</f>
        <v>23016</v>
      </c>
      <c r="E57" s="234">
        <f>SUM('Breakdown by Entity'!H62:H63)</f>
        <v>100695</v>
      </c>
      <c r="F57" s="234">
        <f t="shared" si="2"/>
        <v>123711</v>
      </c>
    </row>
    <row r="58" spans="1:6" ht="28.5" customHeight="1">
      <c r="A58" s="153">
        <v>57</v>
      </c>
      <c r="B58" s="139" t="s">
        <v>728</v>
      </c>
      <c r="C58" s="138" t="s">
        <v>460</v>
      </c>
      <c r="D58" s="234">
        <v>25358</v>
      </c>
      <c r="E58" s="234">
        <v>110943</v>
      </c>
      <c r="F58" s="234">
        <f t="shared" si="2"/>
        <v>136301</v>
      </c>
    </row>
    <row r="59" spans="1:6" ht="28.5" customHeight="1">
      <c r="A59" s="153">
        <v>58</v>
      </c>
      <c r="B59" s="139" t="s">
        <v>39</v>
      </c>
      <c r="C59" s="244" t="s">
        <v>474</v>
      </c>
      <c r="D59" s="234">
        <v>25318</v>
      </c>
      <c r="E59" s="234">
        <v>110764</v>
      </c>
      <c r="F59" s="234">
        <f t="shared" si="2"/>
        <v>136082</v>
      </c>
    </row>
    <row r="60" spans="1:6" ht="28.5" customHeight="1">
      <c r="A60" s="153">
        <v>59</v>
      </c>
      <c r="B60" s="139" t="s">
        <v>741</v>
      </c>
      <c r="C60" s="138" t="s">
        <v>462</v>
      </c>
      <c r="D60" s="234">
        <v>48792</v>
      </c>
      <c r="E60" s="234">
        <v>213466</v>
      </c>
      <c r="F60" s="234">
        <f t="shared" si="2"/>
        <v>262258</v>
      </c>
    </row>
    <row r="61" spans="1:6" ht="28.5" customHeight="1">
      <c r="A61" s="153">
        <v>60</v>
      </c>
      <c r="B61" s="139" t="s">
        <v>791</v>
      </c>
      <c r="C61" s="138" t="s">
        <v>454</v>
      </c>
      <c r="D61" s="234">
        <v>140423</v>
      </c>
      <c r="E61" s="234">
        <v>614353</v>
      </c>
      <c r="F61" s="234">
        <f t="shared" si="2"/>
        <v>754776</v>
      </c>
    </row>
    <row r="62" spans="1:6" ht="28.5" customHeight="1">
      <c r="A62" s="153">
        <v>61</v>
      </c>
      <c r="B62" s="139" t="s">
        <v>745</v>
      </c>
      <c r="C62" s="138" t="s">
        <v>463</v>
      </c>
      <c r="D62" s="234">
        <v>65900</v>
      </c>
      <c r="E62" s="234">
        <v>288311</v>
      </c>
      <c r="F62" s="234">
        <f t="shared" si="2"/>
        <v>354211</v>
      </c>
    </row>
    <row r="63" spans="1:6" ht="28.5" customHeight="1">
      <c r="A63" s="153">
        <v>62</v>
      </c>
      <c r="B63" s="139" t="s">
        <v>32</v>
      </c>
      <c r="C63" s="138" t="s">
        <v>464</v>
      </c>
      <c r="D63" s="234">
        <v>58634</v>
      </c>
      <c r="E63" s="234">
        <v>256524</v>
      </c>
      <c r="F63" s="234">
        <f t="shared" si="2"/>
        <v>315158</v>
      </c>
    </row>
    <row r="64" spans="1:6" ht="28.5" customHeight="1">
      <c r="A64" s="153">
        <v>63</v>
      </c>
      <c r="B64" s="139" t="s">
        <v>31</v>
      </c>
      <c r="C64" s="138" t="s">
        <v>465</v>
      </c>
      <c r="D64" s="234">
        <v>148502</v>
      </c>
      <c r="E64" s="234">
        <v>649700</v>
      </c>
      <c r="F64" s="234">
        <f t="shared" si="2"/>
        <v>798202</v>
      </c>
    </row>
    <row r="65" spans="1:6" ht="28.5" customHeight="1">
      <c r="A65" s="153">
        <v>64</v>
      </c>
      <c r="B65" s="139" t="s">
        <v>756</v>
      </c>
      <c r="C65" s="138" t="s">
        <v>466</v>
      </c>
      <c r="D65" s="234">
        <v>90264</v>
      </c>
      <c r="E65" s="234">
        <v>394906</v>
      </c>
      <c r="F65" s="234">
        <f t="shared" si="2"/>
        <v>485170</v>
      </c>
    </row>
    <row r="66" spans="1:6" ht="28.5" customHeight="1">
      <c r="A66" s="153">
        <v>65</v>
      </c>
      <c r="B66" s="139" t="s">
        <v>28</v>
      </c>
      <c r="C66" s="138" t="s">
        <v>467</v>
      </c>
      <c r="D66" s="234">
        <v>43590</v>
      </c>
      <c r="E66" s="234">
        <v>190707</v>
      </c>
      <c r="F66" s="234">
        <f t="shared" ref="F66:F72" si="3">SUM(D66:E66)</f>
        <v>234297</v>
      </c>
    </row>
    <row r="67" spans="1:6" ht="28.5" customHeight="1">
      <c r="A67" s="153">
        <v>66</v>
      </c>
      <c r="B67" s="139" t="s">
        <v>123</v>
      </c>
      <c r="C67" s="138" t="s">
        <v>468</v>
      </c>
      <c r="D67" s="234">
        <v>57704</v>
      </c>
      <c r="E67" s="234">
        <v>252454</v>
      </c>
      <c r="F67" s="234">
        <f t="shared" si="3"/>
        <v>310158</v>
      </c>
    </row>
    <row r="68" spans="1:6" ht="28.5" customHeight="1">
      <c r="A68" s="153">
        <v>67</v>
      </c>
      <c r="B68" s="139" t="s">
        <v>121</v>
      </c>
      <c r="C68" s="138" t="s">
        <v>469</v>
      </c>
      <c r="D68" s="234">
        <v>76801</v>
      </c>
      <c r="E68" s="234">
        <v>336004</v>
      </c>
      <c r="F68" s="234">
        <f t="shared" si="3"/>
        <v>412805</v>
      </c>
    </row>
    <row r="69" spans="1:6" ht="28.5" customHeight="1">
      <c r="A69" s="153">
        <v>68</v>
      </c>
      <c r="B69" s="139" t="s">
        <v>26</v>
      </c>
      <c r="C69" s="138" t="s">
        <v>470</v>
      </c>
      <c r="D69" s="234">
        <v>23016</v>
      </c>
      <c r="E69" s="234">
        <v>100695</v>
      </c>
      <c r="F69" s="234">
        <f t="shared" si="3"/>
        <v>123711</v>
      </c>
    </row>
    <row r="70" spans="1:6" ht="28.5" customHeight="1">
      <c r="A70" s="153">
        <v>69</v>
      </c>
      <c r="B70" s="139" t="s">
        <v>24</v>
      </c>
      <c r="C70" s="138" t="s">
        <v>471</v>
      </c>
      <c r="D70" s="234">
        <v>23016</v>
      </c>
      <c r="E70" s="234">
        <v>100695</v>
      </c>
      <c r="F70" s="234">
        <f t="shared" si="3"/>
        <v>123711</v>
      </c>
    </row>
    <row r="71" spans="1:6" ht="28.5" customHeight="1">
      <c r="A71" s="153">
        <v>70</v>
      </c>
      <c r="B71" s="139" t="s">
        <v>22</v>
      </c>
      <c r="C71" s="138" t="s">
        <v>472</v>
      </c>
      <c r="D71" s="234">
        <v>82168</v>
      </c>
      <c r="E71" s="234">
        <v>359486</v>
      </c>
      <c r="F71" s="234">
        <f t="shared" si="3"/>
        <v>441654</v>
      </c>
    </row>
    <row r="72" spans="1:6" ht="28.5" customHeight="1">
      <c r="A72" s="153">
        <v>71</v>
      </c>
      <c r="B72" s="139" t="s">
        <v>21</v>
      </c>
      <c r="C72" s="138" t="s">
        <v>473</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475</v>
      </c>
      <c r="C1" s="44" t="s">
        <v>110</v>
      </c>
      <c r="D1" s="208" t="s">
        <v>128</v>
      </c>
      <c r="E1" s="209" t="s">
        <v>129</v>
      </c>
      <c r="F1" s="209" t="s">
        <v>130</v>
      </c>
      <c r="G1" s="210" t="s">
        <v>131</v>
      </c>
      <c r="H1" s="210" t="s">
        <v>132</v>
      </c>
      <c r="I1" s="208" t="s">
        <v>133</v>
      </c>
    </row>
    <row r="2" spans="1:9" ht="28.5">
      <c r="A2" s="32">
        <v>1</v>
      </c>
      <c r="B2" s="33" t="s">
        <v>109</v>
      </c>
      <c r="C2" s="138" t="s">
        <v>404</v>
      </c>
      <c r="D2" s="177" t="s">
        <v>108</v>
      </c>
      <c r="E2" s="178" t="s">
        <v>134</v>
      </c>
      <c r="F2" s="179" t="s">
        <v>135</v>
      </c>
      <c r="G2" s="180">
        <v>32581</v>
      </c>
      <c r="H2" s="180">
        <v>142544</v>
      </c>
      <c r="I2" s="181">
        <f>SUM(G2:H2)</f>
        <v>175125</v>
      </c>
    </row>
    <row r="3" spans="1:9" ht="28.5">
      <c r="A3" s="32">
        <v>2</v>
      </c>
      <c r="B3" s="33" t="s">
        <v>107</v>
      </c>
      <c r="C3" s="138" t="s">
        <v>405</v>
      </c>
      <c r="D3" s="182" t="s">
        <v>106</v>
      </c>
      <c r="E3" s="183" t="s">
        <v>136</v>
      </c>
      <c r="F3" s="184" t="s">
        <v>137</v>
      </c>
      <c r="G3" s="180">
        <v>46228</v>
      </c>
      <c r="H3" s="181">
        <v>202248</v>
      </c>
      <c r="I3" s="181">
        <f t="shared" ref="I3:I72" si="0">SUM(G3:H3)</f>
        <v>248476</v>
      </c>
    </row>
    <row r="4" spans="1:9" ht="18.75">
      <c r="A4" s="32">
        <v>3</v>
      </c>
      <c r="B4" s="33" t="s">
        <v>105</v>
      </c>
      <c r="C4" s="138" t="s">
        <v>406</v>
      </c>
      <c r="D4" s="182" t="s">
        <v>104</v>
      </c>
      <c r="E4" s="179" t="s">
        <v>138</v>
      </c>
      <c r="F4" s="185" t="s">
        <v>139</v>
      </c>
      <c r="G4" s="180">
        <v>23016</v>
      </c>
      <c r="H4" s="181">
        <v>100695</v>
      </c>
      <c r="I4" s="181">
        <f t="shared" si="0"/>
        <v>123711</v>
      </c>
    </row>
    <row r="5" spans="1:9" ht="28.5">
      <c r="A5" s="32">
        <v>4</v>
      </c>
      <c r="B5" s="33" t="s">
        <v>103</v>
      </c>
      <c r="C5" s="138" t="s">
        <v>407</v>
      </c>
      <c r="D5" s="182" t="s">
        <v>102</v>
      </c>
      <c r="E5" s="183" t="s">
        <v>140</v>
      </c>
      <c r="F5" s="183" t="s">
        <v>141</v>
      </c>
      <c r="G5" s="181">
        <v>27819</v>
      </c>
      <c r="H5" s="181">
        <v>121709</v>
      </c>
      <c r="I5" s="181">
        <f t="shared" si="0"/>
        <v>149528</v>
      </c>
    </row>
    <row r="6" spans="1:9" ht="18.75">
      <c r="A6" s="32">
        <v>5</v>
      </c>
      <c r="B6" s="33" t="s">
        <v>101</v>
      </c>
      <c r="C6" s="138" t="s">
        <v>408</v>
      </c>
      <c r="D6" s="186" t="s">
        <v>142</v>
      </c>
      <c r="E6" s="179" t="s">
        <v>143</v>
      </c>
      <c r="F6" s="179" t="s">
        <v>144</v>
      </c>
      <c r="G6" s="181">
        <v>31033</v>
      </c>
      <c r="H6" s="181">
        <v>135771</v>
      </c>
      <c r="I6" s="181">
        <f t="shared" si="0"/>
        <v>166804</v>
      </c>
    </row>
    <row r="7" spans="1:9" ht="28.5">
      <c r="A7" s="32">
        <v>6</v>
      </c>
      <c r="B7" s="33" t="s">
        <v>100</v>
      </c>
      <c r="C7" s="138" t="s">
        <v>409</v>
      </c>
      <c r="D7" s="182" t="s">
        <v>145</v>
      </c>
      <c r="E7" s="183" t="s">
        <v>146</v>
      </c>
      <c r="F7" s="183" t="s">
        <v>137</v>
      </c>
      <c r="G7" s="181">
        <v>52403</v>
      </c>
      <c r="H7" s="181">
        <v>229262</v>
      </c>
      <c r="I7" s="181">
        <f t="shared" si="0"/>
        <v>281665</v>
      </c>
    </row>
    <row r="8" spans="1:9" ht="37.5">
      <c r="A8" s="32">
        <v>7</v>
      </c>
      <c r="B8" s="33" t="s">
        <v>479</v>
      </c>
      <c r="C8" s="138" t="s">
        <v>410</v>
      </c>
      <c r="D8" s="186" t="s">
        <v>147</v>
      </c>
      <c r="E8" s="187" t="s">
        <v>148</v>
      </c>
      <c r="F8" s="179" t="s">
        <v>149</v>
      </c>
      <c r="G8" s="181">
        <v>65943</v>
      </c>
      <c r="H8" s="181">
        <v>288501</v>
      </c>
      <c r="I8" s="181">
        <f t="shared" si="0"/>
        <v>354444</v>
      </c>
    </row>
    <row r="9" spans="1:9" ht="28.5">
      <c r="A9" s="32">
        <v>8</v>
      </c>
      <c r="B9" s="33" t="s">
        <v>117</v>
      </c>
      <c r="C9" s="138" t="s">
        <v>411</v>
      </c>
      <c r="D9" s="182" t="s">
        <v>150</v>
      </c>
      <c r="E9" s="183" t="s">
        <v>151</v>
      </c>
      <c r="F9" s="183" t="s">
        <v>139</v>
      </c>
      <c r="G9" s="181">
        <v>100224</v>
      </c>
      <c r="H9" s="181">
        <v>438482</v>
      </c>
      <c r="I9" s="181">
        <f t="shared" si="0"/>
        <v>538706</v>
      </c>
    </row>
    <row r="10" spans="1:9" ht="28.5" customHeight="1">
      <c r="A10" s="32">
        <v>9</v>
      </c>
      <c r="B10" s="33" t="s">
        <v>116</v>
      </c>
      <c r="C10" s="138" t="s">
        <v>412</v>
      </c>
      <c r="D10" s="182" t="s">
        <v>152</v>
      </c>
      <c r="E10" s="179" t="s">
        <v>153</v>
      </c>
      <c r="F10" s="179" t="s">
        <v>137</v>
      </c>
      <c r="G10" s="181">
        <v>23016</v>
      </c>
      <c r="H10" s="181">
        <v>100695</v>
      </c>
      <c r="I10" s="181">
        <f t="shared" si="0"/>
        <v>123711</v>
      </c>
    </row>
    <row r="11" spans="1:9" ht="28.5" customHeight="1">
      <c r="A11" s="32">
        <v>10</v>
      </c>
      <c r="B11" s="33" t="s">
        <v>99</v>
      </c>
      <c r="C11" s="138" t="s">
        <v>413</v>
      </c>
      <c r="D11" s="182" t="s">
        <v>98</v>
      </c>
      <c r="E11" s="183" t="s">
        <v>154</v>
      </c>
      <c r="F11" s="183" t="s">
        <v>155</v>
      </c>
      <c r="G11" s="181">
        <v>70072</v>
      </c>
      <c r="H11" s="181">
        <v>306570</v>
      </c>
      <c r="I11" s="181">
        <f t="shared" si="0"/>
        <v>376642</v>
      </c>
    </row>
    <row r="12" spans="1:9" ht="18.75">
      <c r="A12" s="32">
        <v>11</v>
      </c>
      <c r="B12" s="33" t="s">
        <v>118</v>
      </c>
      <c r="C12" s="138" t="s">
        <v>414</v>
      </c>
      <c r="D12" s="182" t="s">
        <v>156</v>
      </c>
      <c r="E12" s="179" t="s">
        <v>157</v>
      </c>
      <c r="F12" s="179" t="s">
        <v>137</v>
      </c>
      <c r="G12" s="181">
        <v>47240</v>
      </c>
      <c r="H12" s="181">
        <v>206675</v>
      </c>
      <c r="I12" s="181">
        <f t="shared" si="0"/>
        <v>253915</v>
      </c>
    </row>
    <row r="13" spans="1:9" ht="28.5">
      <c r="A13" s="32">
        <v>12</v>
      </c>
      <c r="B13" s="33" t="s">
        <v>399</v>
      </c>
      <c r="C13" s="138" t="s">
        <v>415</v>
      </c>
      <c r="D13" s="182" t="s">
        <v>97</v>
      </c>
      <c r="E13" s="183" t="s">
        <v>158</v>
      </c>
      <c r="F13" s="183" t="s">
        <v>159</v>
      </c>
      <c r="G13" s="181">
        <v>97615</v>
      </c>
      <c r="H13" s="181">
        <v>427067</v>
      </c>
      <c r="I13" s="181">
        <f t="shared" si="0"/>
        <v>524682</v>
      </c>
    </row>
    <row r="14" spans="1:9" ht="37.5">
      <c r="A14" s="32">
        <v>13</v>
      </c>
      <c r="B14" s="33" t="s">
        <v>96</v>
      </c>
      <c r="C14" s="138" t="s">
        <v>416</v>
      </c>
      <c r="D14" s="186" t="s">
        <v>160</v>
      </c>
      <c r="E14" s="178" t="s">
        <v>161</v>
      </c>
      <c r="F14" s="178" t="s">
        <v>139</v>
      </c>
      <c r="G14" s="181">
        <v>23016</v>
      </c>
      <c r="H14" s="181">
        <v>100695</v>
      </c>
      <c r="I14" s="181">
        <f t="shared" si="0"/>
        <v>123711</v>
      </c>
    </row>
    <row r="15" spans="1:9" ht="18.75">
      <c r="A15" s="32">
        <v>14</v>
      </c>
      <c r="B15" s="33" t="s">
        <v>95</v>
      </c>
      <c r="C15" s="138" t="s">
        <v>417</v>
      </c>
      <c r="D15" s="182" t="s">
        <v>94</v>
      </c>
      <c r="E15" s="183" t="s">
        <v>162</v>
      </c>
      <c r="F15" s="183" t="s">
        <v>163</v>
      </c>
      <c r="G15" s="181">
        <v>63401</v>
      </c>
      <c r="H15" s="181">
        <v>277379</v>
      </c>
      <c r="I15" s="181">
        <f t="shared" si="0"/>
        <v>340780</v>
      </c>
    </row>
    <row r="16" spans="1:9" ht="28.5">
      <c r="A16" s="32">
        <v>15</v>
      </c>
      <c r="B16" s="33" t="s">
        <v>93</v>
      </c>
      <c r="C16" s="138" t="s">
        <v>418</v>
      </c>
      <c r="D16" s="182" t="s">
        <v>164</v>
      </c>
      <c r="E16" s="179" t="s">
        <v>165</v>
      </c>
      <c r="F16" s="179" t="s">
        <v>137</v>
      </c>
      <c r="G16" s="181">
        <v>67982</v>
      </c>
      <c r="H16" s="181">
        <v>297422</v>
      </c>
      <c r="I16" s="181">
        <f t="shared" si="0"/>
        <v>365404</v>
      </c>
    </row>
    <row r="17" spans="1:9" ht="28.5">
      <c r="A17" s="32">
        <v>16</v>
      </c>
      <c r="B17" s="33" t="s">
        <v>92</v>
      </c>
      <c r="C17" s="138" t="s">
        <v>419</v>
      </c>
      <c r="D17" s="211" t="s">
        <v>91</v>
      </c>
      <c r="E17" s="183" t="s">
        <v>166</v>
      </c>
      <c r="F17" s="183" t="s">
        <v>167</v>
      </c>
      <c r="G17" s="181">
        <v>23016</v>
      </c>
      <c r="H17" s="181">
        <v>100695</v>
      </c>
      <c r="I17" s="181">
        <f t="shared" si="0"/>
        <v>123711</v>
      </c>
    </row>
    <row r="18" spans="1:9" ht="18.75">
      <c r="A18" s="463">
        <v>17</v>
      </c>
      <c r="B18" s="464" t="s">
        <v>296</v>
      </c>
      <c r="C18" s="461" t="s">
        <v>420</v>
      </c>
      <c r="D18" s="442" t="s">
        <v>295</v>
      </c>
      <c r="E18" s="190" t="s">
        <v>170</v>
      </c>
      <c r="F18" s="187" t="s">
        <v>171</v>
      </c>
      <c r="G18" s="181">
        <v>12228</v>
      </c>
      <c r="H18" s="181">
        <v>53493</v>
      </c>
      <c r="I18" s="181">
        <f t="shared" si="0"/>
        <v>65721</v>
      </c>
    </row>
    <row r="19" spans="1:9" ht="18.75">
      <c r="A19" s="463"/>
      <c r="B19" s="465"/>
      <c r="C19" s="467"/>
      <c r="D19" s="443"/>
      <c r="E19" s="190" t="s">
        <v>172</v>
      </c>
      <c r="F19" s="187" t="s">
        <v>171</v>
      </c>
      <c r="G19" s="181">
        <v>6113</v>
      </c>
      <c r="H19" s="181">
        <v>26746</v>
      </c>
      <c r="I19" s="181">
        <f t="shared" si="0"/>
        <v>32859</v>
      </c>
    </row>
    <row r="20" spans="1:9" ht="18.75">
      <c r="A20" s="463"/>
      <c r="B20" s="465"/>
      <c r="C20" s="467"/>
      <c r="D20" s="443"/>
      <c r="E20" s="190" t="s">
        <v>173</v>
      </c>
      <c r="F20" s="187" t="s">
        <v>171</v>
      </c>
      <c r="G20" s="181">
        <v>6113</v>
      </c>
      <c r="H20" s="181">
        <v>26746</v>
      </c>
      <c r="I20" s="181">
        <f t="shared" si="0"/>
        <v>32859</v>
      </c>
    </row>
    <row r="21" spans="1:9" ht="18.75">
      <c r="A21" s="463"/>
      <c r="B21" s="466"/>
      <c r="C21" s="462"/>
      <c r="D21" s="444"/>
      <c r="E21" s="190" t="s">
        <v>174</v>
      </c>
      <c r="F21" s="187" t="s">
        <v>171</v>
      </c>
      <c r="G21" s="181">
        <v>6113</v>
      </c>
      <c r="H21" s="181">
        <v>26746</v>
      </c>
      <c r="I21" s="181">
        <f t="shared" si="0"/>
        <v>32859</v>
      </c>
    </row>
    <row r="22" spans="1:9" ht="28.5">
      <c r="A22" s="32">
        <v>18</v>
      </c>
      <c r="B22" s="33" t="s">
        <v>90</v>
      </c>
      <c r="C22" s="138" t="s">
        <v>421</v>
      </c>
      <c r="D22" s="182" t="s">
        <v>89</v>
      </c>
      <c r="E22" s="183" t="s">
        <v>175</v>
      </c>
      <c r="F22" s="183" t="s">
        <v>171</v>
      </c>
      <c r="G22" s="181">
        <v>23016</v>
      </c>
      <c r="H22" s="181">
        <v>100695</v>
      </c>
      <c r="I22" s="181">
        <f t="shared" si="0"/>
        <v>123711</v>
      </c>
    </row>
    <row r="23" spans="1:9" ht="28.5">
      <c r="A23" s="32">
        <v>19</v>
      </c>
      <c r="B23" s="33" t="s">
        <v>88</v>
      </c>
      <c r="C23" s="138" t="s">
        <v>422</v>
      </c>
      <c r="D23" s="182" t="s">
        <v>87</v>
      </c>
      <c r="E23" s="179" t="s">
        <v>176</v>
      </c>
      <c r="F23" s="179" t="s">
        <v>137</v>
      </c>
      <c r="G23" s="181">
        <v>30242</v>
      </c>
      <c r="H23" s="181">
        <v>132310</v>
      </c>
      <c r="I23" s="181">
        <f t="shared" si="0"/>
        <v>162552</v>
      </c>
    </row>
    <row r="24" spans="1:9" ht="28.5">
      <c r="A24" s="32">
        <v>20</v>
      </c>
      <c r="B24" s="33" t="s">
        <v>86</v>
      </c>
      <c r="C24" s="138" t="s">
        <v>423</v>
      </c>
      <c r="D24" s="182" t="s">
        <v>85</v>
      </c>
      <c r="E24" s="183" t="s">
        <v>177</v>
      </c>
      <c r="F24" s="183" t="s">
        <v>178</v>
      </c>
      <c r="G24" s="181">
        <v>46921</v>
      </c>
      <c r="H24" s="181">
        <v>205280</v>
      </c>
      <c r="I24" s="181">
        <f t="shared" si="0"/>
        <v>252201</v>
      </c>
    </row>
    <row r="25" spans="1:9" ht="28.5">
      <c r="A25" s="32">
        <v>21</v>
      </c>
      <c r="B25" s="33" t="s">
        <v>84</v>
      </c>
      <c r="C25" s="138" t="s">
        <v>424</v>
      </c>
      <c r="D25" s="182" t="s">
        <v>179</v>
      </c>
      <c r="E25" s="179" t="s">
        <v>180</v>
      </c>
      <c r="F25" s="179" t="s">
        <v>181</v>
      </c>
      <c r="G25" s="181">
        <v>52289</v>
      </c>
      <c r="H25" s="181">
        <v>228765</v>
      </c>
      <c r="I25" s="181">
        <f t="shared" si="0"/>
        <v>281054</v>
      </c>
    </row>
    <row r="26" spans="1:9" ht="18.75">
      <c r="A26" s="32">
        <v>22</v>
      </c>
      <c r="B26" s="33" t="s">
        <v>83</v>
      </c>
      <c r="C26" s="138" t="s">
        <v>425</v>
      </c>
      <c r="D26" s="182" t="s">
        <v>82</v>
      </c>
      <c r="E26" s="183" t="s">
        <v>182</v>
      </c>
      <c r="F26" s="183" t="s">
        <v>183</v>
      </c>
      <c r="G26" s="181">
        <v>31568</v>
      </c>
      <c r="H26" s="181">
        <v>138110</v>
      </c>
      <c r="I26" s="181">
        <f t="shared" si="0"/>
        <v>169678</v>
      </c>
    </row>
    <row r="27" spans="1:9" ht="18.75">
      <c r="A27" s="32">
        <v>23</v>
      </c>
      <c r="B27" s="33" t="s">
        <v>81</v>
      </c>
      <c r="C27" s="138" t="s">
        <v>426</v>
      </c>
      <c r="D27" s="182" t="s">
        <v>80</v>
      </c>
      <c r="E27" s="179" t="s">
        <v>184</v>
      </c>
      <c r="F27" s="179" t="s">
        <v>185</v>
      </c>
      <c r="G27" s="181">
        <v>143532</v>
      </c>
      <c r="H27" s="181">
        <v>627952</v>
      </c>
      <c r="I27" s="181">
        <f t="shared" si="0"/>
        <v>771484</v>
      </c>
    </row>
    <row r="28" spans="1:9" ht="28.5">
      <c r="A28" s="32">
        <v>24</v>
      </c>
      <c r="B28" s="33" t="s">
        <v>79</v>
      </c>
      <c r="C28" s="138" t="s">
        <v>427</v>
      </c>
      <c r="D28" s="182" t="s">
        <v>78</v>
      </c>
      <c r="E28" s="183" t="s">
        <v>186</v>
      </c>
      <c r="F28" s="183" t="s">
        <v>187</v>
      </c>
      <c r="G28" s="181">
        <v>25318</v>
      </c>
      <c r="H28" s="181">
        <v>110764</v>
      </c>
      <c r="I28" s="181">
        <f t="shared" si="0"/>
        <v>136082</v>
      </c>
    </row>
    <row r="29" spans="1:9" ht="18.75">
      <c r="A29" s="32">
        <v>25</v>
      </c>
      <c r="B29" s="33" t="s">
        <v>77</v>
      </c>
      <c r="C29" s="138" t="s">
        <v>428</v>
      </c>
      <c r="D29" s="182" t="s">
        <v>76</v>
      </c>
      <c r="E29" s="179" t="s">
        <v>188</v>
      </c>
      <c r="F29" s="179" t="s">
        <v>189</v>
      </c>
      <c r="G29" s="181">
        <v>25778</v>
      </c>
      <c r="H29" s="181">
        <v>112778</v>
      </c>
      <c r="I29" s="181">
        <f t="shared" si="0"/>
        <v>138556</v>
      </c>
    </row>
    <row r="30" spans="1:9" ht="18.75">
      <c r="A30" s="32">
        <v>26</v>
      </c>
      <c r="B30" s="33" t="s">
        <v>75</v>
      </c>
      <c r="C30" s="138" t="s">
        <v>429</v>
      </c>
      <c r="D30" s="182" t="s">
        <v>74</v>
      </c>
      <c r="E30" s="183" t="s">
        <v>190</v>
      </c>
      <c r="F30" s="183" t="s">
        <v>137</v>
      </c>
      <c r="G30" s="181">
        <v>66057</v>
      </c>
      <c r="H30" s="181">
        <v>288998</v>
      </c>
      <c r="I30" s="181">
        <f t="shared" si="0"/>
        <v>355055</v>
      </c>
    </row>
    <row r="31" spans="1:9" ht="28.5">
      <c r="A31" s="32">
        <v>27</v>
      </c>
      <c r="B31" s="33" t="s">
        <v>297</v>
      </c>
      <c r="C31" s="138" t="s">
        <v>430</v>
      </c>
      <c r="D31" s="182" t="s">
        <v>191</v>
      </c>
      <c r="E31" s="187" t="s">
        <v>192</v>
      </c>
      <c r="F31" s="179" t="s">
        <v>137</v>
      </c>
      <c r="G31" s="181">
        <v>870855</v>
      </c>
      <c r="H31" s="181">
        <v>3809998</v>
      </c>
      <c r="I31" s="181">
        <f t="shared" si="0"/>
        <v>4680853</v>
      </c>
    </row>
    <row r="32" spans="1:9" ht="28.5">
      <c r="A32" s="32">
        <v>28</v>
      </c>
      <c r="B32" s="33" t="s">
        <v>119</v>
      </c>
      <c r="C32" s="138" t="s">
        <v>431</v>
      </c>
      <c r="D32" s="182" t="s">
        <v>193</v>
      </c>
      <c r="E32" s="183" t="s">
        <v>194</v>
      </c>
      <c r="F32" s="183" t="s">
        <v>195</v>
      </c>
      <c r="G32" s="181">
        <v>181730</v>
      </c>
      <c r="H32" s="181">
        <v>795072</v>
      </c>
      <c r="I32" s="181">
        <f t="shared" si="0"/>
        <v>976802</v>
      </c>
    </row>
    <row r="33" spans="1:9" ht="18.75">
      <c r="A33" s="32">
        <v>29</v>
      </c>
      <c r="B33" s="33" t="s">
        <v>73</v>
      </c>
      <c r="C33" s="138" t="s">
        <v>432</v>
      </c>
      <c r="D33" s="182" t="s">
        <v>72</v>
      </c>
      <c r="E33" s="179" t="s">
        <v>196</v>
      </c>
      <c r="F33" s="179" t="s">
        <v>197</v>
      </c>
      <c r="G33" s="181">
        <v>23016</v>
      </c>
      <c r="H33" s="181">
        <v>100695</v>
      </c>
      <c r="I33" s="181">
        <f t="shared" si="0"/>
        <v>123711</v>
      </c>
    </row>
    <row r="34" spans="1:9" ht="28.5">
      <c r="A34" s="32">
        <v>30</v>
      </c>
      <c r="B34" s="33" t="s">
        <v>71</v>
      </c>
      <c r="C34" s="138" t="s">
        <v>433</v>
      </c>
      <c r="D34" s="182" t="s">
        <v>70</v>
      </c>
      <c r="E34" s="183" t="s">
        <v>198</v>
      </c>
      <c r="F34" s="183" t="s">
        <v>199</v>
      </c>
      <c r="G34" s="181">
        <v>23016</v>
      </c>
      <c r="H34" s="181">
        <v>100695</v>
      </c>
      <c r="I34" s="181">
        <f t="shared" si="0"/>
        <v>123711</v>
      </c>
    </row>
    <row r="35" spans="1:9" ht="18.75">
      <c r="A35" s="32">
        <v>31</v>
      </c>
      <c r="B35" s="33" t="s">
        <v>69</v>
      </c>
      <c r="C35" s="138" t="s">
        <v>434</v>
      </c>
      <c r="D35" s="182" t="s">
        <v>200</v>
      </c>
      <c r="E35" s="179" t="s">
        <v>201</v>
      </c>
      <c r="F35" s="179" t="s">
        <v>202</v>
      </c>
      <c r="G35" s="181">
        <v>49326</v>
      </c>
      <c r="H35" s="181">
        <v>215800</v>
      </c>
      <c r="I35" s="181">
        <f t="shared" si="0"/>
        <v>265126</v>
      </c>
    </row>
    <row r="36" spans="1:9" ht="28.5">
      <c r="A36" s="32">
        <v>32</v>
      </c>
      <c r="B36" s="33" t="s">
        <v>68</v>
      </c>
      <c r="C36" s="138" t="s">
        <v>435</v>
      </c>
      <c r="D36" s="182" t="s">
        <v>203</v>
      </c>
      <c r="E36" s="183" t="s">
        <v>204</v>
      </c>
      <c r="F36" s="183" t="s">
        <v>178</v>
      </c>
      <c r="G36" s="181">
        <v>30728</v>
      </c>
      <c r="H36" s="181">
        <v>134434</v>
      </c>
      <c r="I36" s="181">
        <f t="shared" si="0"/>
        <v>165162</v>
      </c>
    </row>
    <row r="37" spans="1:9" ht="28.5">
      <c r="A37" s="32">
        <v>33</v>
      </c>
      <c r="B37" s="33" t="s">
        <v>120</v>
      </c>
      <c r="C37" s="138" t="s">
        <v>436</v>
      </c>
      <c r="D37" s="182" t="s">
        <v>67</v>
      </c>
      <c r="E37" s="179" t="s">
        <v>205</v>
      </c>
      <c r="F37" s="179" t="s">
        <v>181</v>
      </c>
      <c r="G37" s="181">
        <v>23016</v>
      </c>
      <c r="H37" s="181">
        <v>100695</v>
      </c>
      <c r="I37" s="181">
        <f t="shared" si="0"/>
        <v>123711</v>
      </c>
    </row>
    <row r="38" spans="1:9" ht="28.5">
      <c r="A38" s="32">
        <v>34</v>
      </c>
      <c r="B38" s="33" t="s">
        <v>66</v>
      </c>
      <c r="C38" s="138" t="s">
        <v>437</v>
      </c>
      <c r="D38" s="182" t="s">
        <v>65</v>
      </c>
      <c r="E38" s="183" t="s">
        <v>206</v>
      </c>
      <c r="F38" s="183" t="s">
        <v>137</v>
      </c>
      <c r="G38" s="181">
        <v>101379</v>
      </c>
      <c r="H38" s="181">
        <v>443534</v>
      </c>
      <c r="I38" s="181">
        <f t="shared" si="0"/>
        <v>544913</v>
      </c>
    </row>
    <row r="39" spans="1:9" ht="37.5">
      <c r="A39" s="32">
        <v>35</v>
      </c>
      <c r="B39" s="33" t="s">
        <v>64</v>
      </c>
      <c r="C39" s="138" t="s">
        <v>438</v>
      </c>
      <c r="D39" s="186" t="s">
        <v>207</v>
      </c>
      <c r="E39" s="179" t="s">
        <v>208</v>
      </c>
      <c r="F39" s="179" t="s">
        <v>163</v>
      </c>
      <c r="G39" s="181">
        <v>85813</v>
      </c>
      <c r="H39" s="181">
        <v>375430</v>
      </c>
      <c r="I39" s="181">
        <f t="shared" si="0"/>
        <v>461243</v>
      </c>
    </row>
    <row r="40" spans="1:9" ht="28.5">
      <c r="A40" s="32">
        <v>36</v>
      </c>
      <c r="B40" s="33" t="s">
        <v>298</v>
      </c>
      <c r="C40" s="138" t="s">
        <v>439</v>
      </c>
      <c r="D40" s="182" t="s">
        <v>209</v>
      </c>
      <c r="E40" s="191" t="s">
        <v>210</v>
      </c>
      <c r="F40" s="183" t="s">
        <v>211</v>
      </c>
      <c r="G40" s="181">
        <v>23016</v>
      </c>
      <c r="H40" s="181">
        <v>100695</v>
      </c>
      <c r="I40" s="181">
        <f t="shared" si="0"/>
        <v>123711</v>
      </c>
    </row>
    <row r="41" spans="1:9" ht="28.5">
      <c r="A41" s="32">
        <v>37</v>
      </c>
      <c r="B41" s="33" t="s">
        <v>63</v>
      </c>
      <c r="C41" s="138" t="s">
        <v>440</v>
      </c>
      <c r="D41" s="182" t="s">
        <v>62</v>
      </c>
      <c r="E41" s="179" t="s">
        <v>212</v>
      </c>
      <c r="F41" s="179" t="s">
        <v>155</v>
      </c>
      <c r="G41" s="181">
        <v>108792</v>
      </c>
      <c r="H41" s="181">
        <v>475966</v>
      </c>
      <c r="I41" s="181">
        <f t="shared" si="0"/>
        <v>584758</v>
      </c>
    </row>
    <row r="42" spans="1:9" ht="18.75">
      <c r="A42" s="32">
        <v>38</v>
      </c>
      <c r="B42" s="33" t="s">
        <v>61</v>
      </c>
      <c r="C42" s="138" t="s">
        <v>441</v>
      </c>
      <c r="D42" s="182" t="s">
        <v>213</v>
      </c>
      <c r="E42" s="183" t="s">
        <v>214</v>
      </c>
      <c r="F42" s="183" t="s">
        <v>149</v>
      </c>
      <c r="G42" s="181">
        <v>23016</v>
      </c>
      <c r="H42" s="181">
        <v>100695</v>
      </c>
      <c r="I42" s="181">
        <f t="shared" si="0"/>
        <v>123711</v>
      </c>
    </row>
    <row r="43" spans="1:9" ht="28.5">
      <c r="A43" s="32">
        <v>39</v>
      </c>
      <c r="B43" s="33" t="s">
        <v>60</v>
      </c>
      <c r="C43" s="138" t="s">
        <v>442</v>
      </c>
      <c r="D43" s="182" t="s">
        <v>59</v>
      </c>
      <c r="E43" s="179" t="s">
        <v>215</v>
      </c>
      <c r="F43" s="179" t="s">
        <v>163</v>
      </c>
      <c r="G43" s="181">
        <v>23016</v>
      </c>
      <c r="H43" s="181">
        <v>100695</v>
      </c>
      <c r="I43" s="181">
        <f t="shared" si="0"/>
        <v>123711</v>
      </c>
    </row>
    <row r="44" spans="1:9" ht="18.75">
      <c r="A44" s="32">
        <v>40</v>
      </c>
      <c r="B44" s="33" t="s">
        <v>121</v>
      </c>
      <c r="C44" s="138" t="s">
        <v>443</v>
      </c>
      <c r="D44" s="182" t="s">
        <v>216</v>
      </c>
      <c r="E44" s="183" t="s">
        <v>217</v>
      </c>
      <c r="F44" s="183" t="s">
        <v>178</v>
      </c>
      <c r="G44" s="181">
        <v>76801</v>
      </c>
      <c r="H44" s="181">
        <v>336004</v>
      </c>
      <c r="I44" s="181">
        <f t="shared" si="0"/>
        <v>412805</v>
      </c>
    </row>
    <row r="45" spans="1:9" ht="28.5">
      <c r="A45" s="32">
        <v>41</v>
      </c>
      <c r="B45" s="33" t="s">
        <v>58</v>
      </c>
      <c r="C45" s="138" t="s">
        <v>444</v>
      </c>
      <c r="D45" s="182" t="s">
        <v>57</v>
      </c>
      <c r="E45" s="179" t="s">
        <v>218</v>
      </c>
      <c r="F45" s="179" t="s">
        <v>137</v>
      </c>
      <c r="G45" s="181">
        <v>46983</v>
      </c>
      <c r="H45" s="181">
        <v>205551</v>
      </c>
      <c r="I45" s="181">
        <f t="shared" si="0"/>
        <v>252534</v>
      </c>
    </row>
    <row r="46" spans="1:9" ht="37.5">
      <c r="A46" s="32">
        <v>42</v>
      </c>
      <c r="B46" s="33" t="s">
        <v>122</v>
      </c>
      <c r="C46" s="138" t="s">
        <v>445</v>
      </c>
      <c r="D46" s="186" t="s">
        <v>219</v>
      </c>
      <c r="E46" s="183" t="s">
        <v>220</v>
      </c>
      <c r="F46" s="183" t="s">
        <v>149</v>
      </c>
      <c r="G46" s="181">
        <v>80172</v>
      </c>
      <c r="H46" s="181">
        <v>350753</v>
      </c>
      <c r="I46" s="181">
        <f t="shared" si="0"/>
        <v>430925</v>
      </c>
    </row>
    <row r="47" spans="1:9" ht="28.5">
      <c r="A47" s="32">
        <v>43</v>
      </c>
      <c r="B47" s="33" t="s">
        <v>56</v>
      </c>
      <c r="C47" s="138" t="s">
        <v>446</v>
      </c>
      <c r="D47" s="182" t="s">
        <v>55</v>
      </c>
      <c r="E47" s="179" t="s">
        <v>221</v>
      </c>
      <c r="F47" s="179" t="s">
        <v>155</v>
      </c>
      <c r="G47" s="181">
        <v>94493</v>
      </c>
      <c r="H47" s="181">
        <v>413407</v>
      </c>
      <c r="I47" s="181">
        <f t="shared" si="0"/>
        <v>507900</v>
      </c>
    </row>
    <row r="48" spans="1:9" ht="28.5">
      <c r="A48" s="32">
        <v>44</v>
      </c>
      <c r="B48" s="33" t="s">
        <v>54</v>
      </c>
      <c r="C48" s="138" t="s">
        <v>447</v>
      </c>
      <c r="D48" s="182" t="s">
        <v>222</v>
      </c>
      <c r="E48" s="183" t="s">
        <v>223</v>
      </c>
      <c r="F48" s="183" t="s">
        <v>224</v>
      </c>
      <c r="G48" s="181">
        <v>23016</v>
      </c>
      <c r="H48" s="181">
        <v>100695</v>
      </c>
      <c r="I48" s="181">
        <f t="shared" si="0"/>
        <v>123711</v>
      </c>
    </row>
    <row r="49" spans="1:9" ht="28.5">
      <c r="A49" s="32">
        <v>45</v>
      </c>
      <c r="B49" s="33" t="s">
        <v>53</v>
      </c>
      <c r="C49" s="138" t="s">
        <v>448</v>
      </c>
      <c r="D49" s="182" t="s">
        <v>52</v>
      </c>
      <c r="E49" s="179" t="s">
        <v>225</v>
      </c>
      <c r="F49" s="179" t="s">
        <v>137</v>
      </c>
      <c r="G49" s="181">
        <v>62272</v>
      </c>
      <c r="H49" s="181">
        <v>272439</v>
      </c>
      <c r="I49" s="181">
        <f t="shared" si="0"/>
        <v>334711</v>
      </c>
    </row>
    <row r="50" spans="1:9" ht="28.5">
      <c r="A50" s="32">
        <v>46</v>
      </c>
      <c r="B50" s="33" t="s">
        <v>476</v>
      </c>
      <c r="C50" s="138" t="s">
        <v>449</v>
      </c>
      <c r="D50" s="182" t="s">
        <v>226</v>
      </c>
      <c r="E50" s="191" t="s">
        <v>227</v>
      </c>
      <c r="F50" s="183" t="s">
        <v>228</v>
      </c>
      <c r="G50" s="181">
        <v>118019</v>
      </c>
      <c r="H50" s="181">
        <v>516336</v>
      </c>
      <c r="I50" s="181">
        <f t="shared" si="0"/>
        <v>634355</v>
      </c>
    </row>
    <row r="51" spans="1:9" ht="28.5">
      <c r="A51" s="32">
        <v>47</v>
      </c>
      <c r="B51" s="33" t="s">
        <v>51</v>
      </c>
      <c r="C51" s="138" t="s">
        <v>450</v>
      </c>
      <c r="D51" s="182" t="s">
        <v>50</v>
      </c>
      <c r="E51" s="179" t="s">
        <v>229</v>
      </c>
      <c r="F51" s="179" t="s">
        <v>139</v>
      </c>
      <c r="G51" s="181">
        <v>91965</v>
      </c>
      <c r="H51" s="181">
        <v>402346</v>
      </c>
      <c r="I51" s="181">
        <f t="shared" si="0"/>
        <v>494311</v>
      </c>
    </row>
    <row r="52" spans="1:9" ht="18.75" customHeight="1">
      <c r="A52" s="463">
        <v>48</v>
      </c>
      <c r="B52" s="459" t="s">
        <v>300</v>
      </c>
      <c r="C52" s="461" t="s">
        <v>451</v>
      </c>
      <c r="D52" s="445" t="s">
        <v>299</v>
      </c>
      <c r="E52" s="191" t="s">
        <v>231</v>
      </c>
      <c r="F52" s="191" t="s">
        <v>178</v>
      </c>
      <c r="G52" s="181">
        <v>84062</v>
      </c>
      <c r="H52" s="181">
        <v>367775</v>
      </c>
      <c r="I52" s="181">
        <f t="shared" si="0"/>
        <v>451837</v>
      </c>
    </row>
    <row r="53" spans="1:9" ht="18.75" customHeight="1">
      <c r="A53" s="463"/>
      <c r="B53" s="460"/>
      <c r="C53" s="462"/>
      <c r="D53" s="446"/>
      <c r="E53" s="191" t="s">
        <v>232</v>
      </c>
      <c r="F53" s="191" t="s">
        <v>178</v>
      </c>
      <c r="G53" s="181">
        <v>28021</v>
      </c>
      <c r="H53" s="181">
        <v>122591</v>
      </c>
      <c r="I53" s="181">
        <f t="shared" si="0"/>
        <v>150612</v>
      </c>
    </row>
    <row r="54" spans="1:9" ht="28.5">
      <c r="A54" s="32">
        <v>49</v>
      </c>
      <c r="B54" s="33" t="s">
        <v>49</v>
      </c>
      <c r="C54" s="138" t="s">
        <v>452</v>
      </c>
      <c r="D54" s="182" t="s">
        <v>48</v>
      </c>
      <c r="E54" s="179" t="s">
        <v>233</v>
      </c>
      <c r="F54" s="179" t="s">
        <v>234</v>
      </c>
      <c r="G54" s="181">
        <v>109124</v>
      </c>
      <c r="H54" s="181">
        <v>477420</v>
      </c>
      <c r="I54" s="181">
        <f t="shared" si="0"/>
        <v>586544</v>
      </c>
    </row>
    <row r="55" spans="1:9" ht="28.5">
      <c r="A55" s="32">
        <v>50</v>
      </c>
      <c r="B55" s="33" t="s">
        <v>47</v>
      </c>
      <c r="C55" s="138" t="s">
        <v>453</v>
      </c>
      <c r="D55" s="182" t="s">
        <v>235</v>
      </c>
      <c r="E55" s="183" t="s">
        <v>236</v>
      </c>
      <c r="F55" s="183" t="s">
        <v>237</v>
      </c>
      <c r="G55" s="181">
        <v>97315</v>
      </c>
      <c r="H55" s="181">
        <v>425756</v>
      </c>
      <c r="I55" s="181">
        <f t="shared" si="0"/>
        <v>523071</v>
      </c>
    </row>
    <row r="56" spans="1:9" ht="28.5">
      <c r="A56" s="32">
        <v>51</v>
      </c>
      <c r="B56" s="33" t="s">
        <v>478</v>
      </c>
      <c r="C56" s="138" t="s">
        <v>454</v>
      </c>
      <c r="D56" s="182" t="s">
        <v>238</v>
      </c>
      <c r="E56" s="187" t="s">
        <v>239</v>
      </c>
      <c r="F56" s="179" t="s">
        <v>171</v>
      </c>
      <c r="G56" s="181">
        <v>140423</v>
      </c>
      <c r="H56" s="181">
        <v>614353</v>
      </c>
      <c r="I56" s="181">
        <f t="shared" si="0"/>
        <v>754776</v>
      </c>
    </row>
    <row r="57" spans="1:9" ht="28.5">
      <c r="A57" s="32">
        <v>52</v>
      </c>
      <c r="B57" s="33" t="s">
        <v>46</v>
      </c>
      <c r="C57" s="138" t="s">
        <v>455</v>
      </c>
      <c r="D57" s="182" t="s">
        <v>45</v>
      </c>
      <c r="E57" s="183" t="s">
        <v>240</v>
      </c>
      <c r="F57" s="183" t="s">
        <v>241</v>
      </c>
      <c r="G57" s="181">
        <v>24253</v>
      </c>
      <c r="H57" s="181">
        <v>106109</v>
      </c>
      <c r="I57" s="181">
        <f t="shared" si="0"/>
        <v>130362</v>
      </c>
    </row>
    <row r="58" spans="1:9" ht="28.5">
      <c r="A58" s="32">
        <v>53</v>
      </c>
      <c r="B58" s="33" t="s">
        <v>44</v>
      </c>
      <c r="C58" s="138" t="s">
        <v>456</v>
      </c>
      <c r="D58" s="182" t="s">
        <v>242</v>
      </c>
      <c r="E58" s="179" t="s">
        <v>243</v>
      </c>
      <c r="F58" s="179" t="s">
        <v>244</v>
      </c>
      <c r="G58" s="181">
        <v>68863</v>
      </c>
      <c r="H58" s="181">
        <v>301277</v>
      </c>
      <c r="I58" s="181">
        <f t="shared" si="0"/>
        <v>370140</v>
      </c>
    </row>
    <row r="59" spans="1:9" ht="28.5">
      <c r="A59" s="32">
        <v>54</v>
      </c>
      <c r="B59" s="33" t="s">
        <v>43</v>
      </c>
      <c r="C59" s="138" t="s">
        <v>457</v>
      </c>
      <c r="D59" s="182" t="s">
        <v>42</v>
      </c>
      <c r="E59" s="192" t="s">
        <v>245</v>
      </c>
      <c r="F59" s="192" t="s">
        <v>135</v>
      </c>
      <c r="G59" s="181">
        <v>23016</v>
      </c>
      <c r="H59" s="181">
        <v>100695</v>
      </c>
      <c r="I59" s="181">
        <f t="shared" si="0"/>
        <v>123711</v>
      </c>
    </row>
    <row r="60" spans="1:9" ht="28.5" customHeight="1">
      <c r="A60" s="463">
        <v>55</v>
      </c>
      <c r="B60" s="459" t="s">
        <v>401</v>
      </c>
      <c r="C60" s="461" t="s">
        <v>458</v>
      </c>
      <c r="D60" s="445" t="s">
        <v>400</v>
      </c>
      <c r="E60" s="187" t="s">
        <v>247</v>
      </c>
      <c r="F60" s="187" t="s">
        <v>137</v>
      </c>
      <c r="G60" s="181">
        <v>11508</v>
      </c>
      <c r="H60" s="181">
        <v>50348</v>
      </c>
      <c r="I60" s="181">
        <f t="shared" si="0"/>
        <v>61856</v>
      </c>
    </row>
    <row r="61" spans="1:9" ht="28.5">
      <c r="A61" s="463"/>
      <c r="B61" s="460"/>
      <c r="C61" s="462"/>
      <c r="D61" s="446"/>
      <c r="E61" s="187" t="s">
        <v>248</v>
      </c>
      <c r="F61" s="187" t="s">
        <v>137</v>
      </c>
      <c r="G61" s="181">
        <v>11508</v>
      </c>
      <c r="H61" s="181">
        <v>50347</v>
      </c>
      <c r="I61" s="181">
        <f t="shared" si="0"/>
        <v>61855</v>
      </c>
    </row>
    <row r="62" spans="1:9" ht="18.75" customHeight="1">
      <c r="A62" s="463">
        <v>56</v>
      </c>
      <c r="B62" s="459" t="s">
        <v>402</v>
      </c>
      <c r="C62" s="461" t="s">
        <v>459</v>
      </c>
      <c r="D62" s="445" t="s">
        <v>403</v>
      </c>
      <c r="E62" s="179" t="s">
        <v>250</v>
      </c>
      <c r="F62" s="179" t="s">
        <v>137</v>
      </c>
      <c r="G62" s="181">
        <v>11508</v>
      </c>
      <c r="H62" s="181">
        <v>50348</v>
      </c>
      <c r="I62" s="181">
        <f t="shared" si="0"/>
        <v>61856</v>
      </c>
    </row>
    <row r="63" spans="1:9" ht="18.75" customHeight="1">
      <c r="A63" s="463"/>
      <c r="B63" s="460"/>
      <c r="C63" s="462"/>
      <c r="D63" s="446"/>
      <c r="E63" s="179" t="s">
        <v>251</v>
      </c>
      <c r="F63" s="179" t="s">
        <v>137</v>
      </c>
      <c r="G63" s="181">
        <v>11508</v>
      </c>
      <c r="H63" s="181">
        <v>50347</v>
      </c>
      <c r="I63" s="181">
        <f t="shared" si="0"/>
        <v>61855</v>
      </c>
    </row>
    <row r="64" spans="1:9" ht="28.5" customHeight="1">
      <c r="A64" s="32">
        <v>57</v>
      </c>
      <c r="B64" s="33" t="s">
        <v>123</v>
      </c>
      <c r="C64" s="138" t="s">
        <v>460</v>
      </c>
      <c r="D64" s="182" t="s">
        <v>252</v>
      </c>
      <c r="E64" s="179" t="s">
        <v>253</v>
      </c>
      <c r="F64" s="179" t="s">
        <v>254</v>
      </c>
      <c r="G64" s="181">
        <v>57704</v>
      </c>
      <c r="H64" s="181">
        <v>252454</v>
      </c>
      <c r="I64" s="181">
        <f t="shared" si="0"/>
        <v>310158</v>
      </c>
    </row>
    <row r="65" spans="1:9" ht="28.5">
      <c r="A65" s="32">
        <v>58</v>
      </c>
      <c r="B65" s="33" t="s">
        <v>41</v>
      </c>
      <c r="C65" s="138" t="s">
        <v>461</v>
      </c>
      <c r="D65" s="182" t="s">
        <v>40</v>
      </c>
      <c r="E65" s="183" t="s">
        <v>255</v>
      </c>
      <c r="F65" s="183" t="s">
        <v>256</v>
      </c>
      <c r="G65" s="181">
        <v>25358</v>
      </c>
      <c r="H65" s="181">
        <v>110943</v>
      </c>
      <c r="I65" s="181">
        <f t="shared" si="0"/>
        <v>136301</v>
      </c>
    </row>
    <row r="66" spans="1:9" ht="28.5">
      <c r="A66" s="32">
        <v>59</v>
      </c>
      <c r="B66" s="33" t="s">
        <v>124</v>
      </c>
      <c r="C66" s="138" t="s">
        <v>462</v>
      </c>
      <c r="D66" s="182" t="s">
        <v>257</v>
      </c>
      <c r="E66" s="179" t="s">
        <v>258</v>
      </c>
      <c r="F66" s="179" t="s">
        <v>259</v>
      </c>
      <c r="G66" s="181">
        <v>35063</v>
      </c>
      <c r="H66" s="181">
        <v>153401</v>
      </c>
      <c r="I66" s="181">
        <f t="shared" si="0"/>
        <v>188464</v>
      </c>
    </row>
    <row r="67" spans="1:9" ht="28.5">
      <c r="A67" s="32">
        <v>60</v>
      </c>
      <c r="B67" s="33" t="s">
        <v>39</v>
      </c>
      <c r="C67" s="138" t="s">
        <v>463</v>
      </c>
      <c r="D67" s="182" t="s">
        <v>38</v>
      </c>
      <c r="E67" s="179" t="s">
        <v>260</v>
      </c>
      <c r="F67" s="179" t="s">
        <v>261</v>
      </c>
      <c r="G67" s="181">
        <v>25318</v>
      </c>
      <c r="H67" s="181">
        <v>110764</v>
      </c>
      <c r="I67" s="181">
        <f t="shared" si="0"/>
        <v>136082</v>
      </c>
    </row>
    <row r="68" spans="1:9" ht="28.5">
      <c r="A68" s="32">
        <v>61</v>
      </c>
      <c r="B68" s="33" t="s">
        <v>125</v>
      </c>
      <c r="C68" s="138" t="s">
        <v>464</v>
      </c>
      <c r="D68" s="182" t="s">
        <v>37</v>
      </c>
      <c r="E68" s="193" t="s">
        <v>262</v>
      </c>
      <c r="F68" s="193" t="s">
        <v>263</v>
      </c>
      <c r="G68" s="181">
        <v>38962</v>
      </c>
      <c r="H68" s="181">
        <v>170460</v>
      </c>
      <c r="I68" s="181">
        <f t="shared" si="0"/>
        <v>209422</v>
      </c>
    </row>
    <row r="69" spans="1:9" ht="28.5">
      <c r="A69" s="32">
        <v>62</v>
      </c>
      <c r="B69" s="33" t="s">
        <v>36</v>
      </c>
      <c r="C69" s="138" t="s">
        <v>465</v>
      </c>
      <c r="D69" s="182" t="s">
        <v>35</v>
      </c>
      <c r="E69" s="179" t="s">
        <v>264</v>
      </c>
      <c r="F69" s="179" t="s">
        <v>265</v>
      </c>
      <c r="G69" s="181">
        <v>48792</v>
      </c>
      <c r="H69" s="181">
        <v>213466</v>
      </c>
      <c r="I69" s="181">
        <f t="shared" si="0"/>
        <v>262258</v>
      </c>
    </row>
    <row r="70" spans="1:9" ht="28.5">
      <c r="A70" s="32">
        <v>63</v>
      </c>
      <c r="B70" s="33" t="s">
        <v>34</v>
      </c>
      <c r="C70" s="138" t="s">
        <v>466</v>
      </c>
      <c r="D70" s="182" t="s">
        <v>33</v>
      </c>
      <c r="E70" s="183" t="s">
        <v>266</v>
      </c>
      <c r="F70" s="183" t="s">
        <v>155</v>
      </c>
      <c r="G70" s="181">
        <v>65900</v>
      </c>
      <c r="H70" s="181">
        <v>288311</v>
      </c>
      <c r="I70" s="181">
        <f t="shared" si="0"/>
        <v>354211</v>
      </c>
    </row>
    <row r="71" spans="1:9" ht="28.5">
      <c r="A71" s="32">
        <v>64</v>
      </c>
      <c r="B71" s="33" t="s">
        <v>32</v>
      </c>
      <c r="C71" s="138" t="s">
        <v>467</v>
      </c>
      <c r="D71" s="182" t="s">
        <v>267</v>
      </c>
      <c r="E71" s="179" t="s">
        <v>268</v>
      </c>
      <c r="F71" s="179" t="s">
        <v>178</v>
      </c>
      <c r="G71" s="181">
        <v>58634</v>
      </c>
      <c r="H71" s="181">
        <v>256524</v>
      </c>
      <c r="I71" s="181">
        <f t="shared" si="0"/>
        <v>315158</v>
      </c>
    </row>
    <row r="72" spans="1:9" ht="28.5">
      <c r="A72" s="32">
        <v>65</v>
      </c>
      <c r="B72" s="33" t="s">
        <v>31</v>
      </c>
      <c r="C72" s="138" t="s">
        <v>468</v>
      </c>
      <c r="D72" s="182" t="s">
        <v>30</v>
      </c>
      <c r="E72" s="183" t="s">
        <v>269</v>
      </c>
      <c r="F72" s="183" t="s">
        <v>270</v>
      </c>
      <c r="G72" s="181">
        <v>148502</v>
      </c>
      <c r="H72" s="181">
        <v>649700</v>
      </c>
      <c r="I72" s="181">
        <f t="shared" si="0"/>
        <v>798202</v>
      </c>
    </row>
    <row r="73" spans="1:9" ht="28.5">
      <c r="A73" s="32">
        <v>66</v>
      </c>
      <c r="B73" s="33" t="s">
        <v>477</v>
      </c>
      <c r="C73" s="138" t="s">
        <v>469</v>
      </c>
      <c r="D73" s="182" t="s">
        <v>29</v>
      </c>
      <c r="E73" s="179" t="s">
        <v>271</v>
      </c>
      <c r="F73" s="179" t="s">
        <v>272</v>
      </c>
      <c r="G73" s="181">
        <v>90264</v>
      </c>
      <c r="H73" s="181">
        <v>394906</v>
      </c>
      <c r="I73" s="181">
        <f t="shared" ref="I73:I78" si="1">SUM(G73:H73)</f>
        <v>485170</v>
      </c>
    </row>
    <row r="74" spans="1:9" ht="28.5">
      <c r="A74" s="32">
        <v>67</v>
      </c>
      <c r="B74" s="33" t="s">
        <v>28</v>
      </c>
      <c r="C74" s="138" t="s">
        <v>470</v>
      </c>
      <c r="D74" s="182" t="s">
        <v>27</v>
      </c>
      <c r="E74" s="183" t="s">
        <v>273</v>
      </c>
      <c r="F74" s="183" t="s">
        <v>139</v>
      </c>
      <c r="G74" s="181">
        <v>43590</v>
      </c>
      <c r="H74" s="181">
        <v>190707</v>
      </c>
      <c r="I74" s="181">
        <f t="shared" si="1"/>
        <v>234297</v>
      </c>
    </row>
    <row r="75" spans="1:9" ht="28.5">
      <c r="A75" s="32">
        <v>68</v>
      </c>
      <c r="B75" s="33" t="s">
        <v>26</v>
      </c>
      <c r="C75" s="138" t="s">
        <v>471</v>
      </c>
      <c r="D75" s="182" t="s">
        <v>25</v>
      </c>
      <c r="E75" s="179" t="s">
        <v>274</v>
      </c>
      <c r="F75" s="179" t="s">
        <v>270</v>
      </c>
      <c r="G75" s="181">
        <v>23016</v>
      </c>
      <c r="H75" s="181">
        <v>100695</v>
      </c>
      <c r="I75" s="181">
        <f t="shared" si="1"/>
        <v>123711</v>
      </c>
    </row>
    <row r="76" spans="1:9" ht="28.5">
      <c r="A76" s="32">
        <v>69</v>
      </c>
      <c r="B76" s="33" t="s">
        <v>24</v>
      </c>
      <c r="C76" s="138" t="s">
        <v>472</v>
      </c>
      <c r="D76" s="182" t="s">
        <v>23</v>
      </c>
      <c r="E76" s="183" t="s">
        <v>275</v>
      </c>
      <c r="F76" s="183" t="s">
        <v>185</v>
      </c>
      <c r="G76" s="181">
        <v>23016</v>
      </c>
      <c r="H76" s="181">
        <v>100695</v>
      </c>
      <c r="I76" s="181">
        <f t="shared" si="1"/>
        <v>123711</v>
      </c>
    </row>
    <row r="77" spans="1:9" ht="28.5">
      <c r="A77" s="32">
        <v>70</v>
      </c>
      <c r="B77" s="33" t="s">
        <v>22</v>
      </c>
      <c r="C77" s="138" t="s">
        <v>473</v>
      </c>
      <c r="D77" s="182" t="s">
        <v>276</v>
      </c>
      <c r="E77" s="179" t="s">
        <v>277</v>
      </c>
      <c r="F77" s="179" t="s">
        <v>278</v>
      </c>
      <c r="G77" s="181">
        <v>82168</v>
      </c>
      <c r="H77" s="181">
        <v>359486</v>
      </c>
      <c r="I77" s="181">
        <f t="shared" si="1"/>
        <v>441654</v>
      </c>
    </row>
    <row r="78" spans="1:9" ht="28.5" customHeight="1">
      <c r="A78" s="32">
        <v>71</v>
      </c>
      <c r="B78" s="33" t="s">
        <v>21</v>
      </c>
      <c r="C78" s="138" t="s">
        <v>474</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47" t="s">
        <v>284</v>
      </c>
      <c r="H84" s="448"/>
      <c r="I84" s="449"/>
      <c r="J84" s="197"/>
      <c r="K84" s="197"/>
      <c r="L84" s="197"/>
      <c r="M84" s="197"/>
      <c r="N84" s="197"/>
    </row>
    <row r="85" spans="2:15" ht="54" customHeight="1">
      <c r="B85" s="201"/>
      <c r="C85" s="216"/>
      <c r="D85" s="199" t="s">
        <v>285</v>
      </c>
      <c r="E85" s="201"/>
      <c r="F85" s="201"/>
      <c r="G85" s="450" t="s">
        <v>286</v>
      </c>
      <c r="H85" s="451"/>
      <c r="I85" s="452"/>
      <c r="J85" s="202"/>
      <c r="K85" s="197"/>
      <c r="L85" s="197"/>
      <c r="M85" s="197"/>
      <c r="N85" s="197"/>
    </row>
    <row r="86" spans="2:15" ht="18.75">
      <c r="B86" s="199"/>
      <c r="C86" s="215"/>
      <c r="D86" s="199" t="s">
        <v>191</v>
      </c>
      <c r="E86" s="199"/>
      <c r="F86" s="203"/>
      <c r="G86" s="453" t="s">
        <v>287</v>
      </c>
      <c r="H86" s="454"/>
      <c r="I86" s="455"/>
      <c r="J86" s="197"/>
      <c r="K86" s="197"/>
      <c r="L86" s="197"/>
      <c r="M86" s="197"/>
      <c r="N86" s="197"/>
    </row>
    <row r="87" spans="2:15" ht="18.75">
      <c r="B87" s="203"/>
      <c r="C87" s="217"/>
      <c r="D87" s="199" t="s">
        <v>209</v>
      </c>
      <c r="E87" s="203"/>
      <c r="F87" s="203"/>
      <c r="G87" s="456" t="s">
        <v>288</v>
      </c>
      <c r="H87" s="457"/>
      <c r="I87" s="458"/>
      <c r="J87" s="197"/>
      <c r="K87" s="197"/>
      <c r="L87" s="197"/>
      <c r="M87" s="197"/>
      <c r="N87" s="197"/>
    </row>
    <row r="88" spans="2:15" ht="18.75">
      <c r="B88" s="201"/>
      <c r="C88" s="216"/>
      <c r="D88" s="199" t="s">
        <v>289</v>
      </c>
      <c r="E88" s="201"/>
      <c r="F88" s="201"/>
      <c r="G88" s="456" t="s">
        <v>290</v>
      </c>
      <c r="H88" s="457"/>
      <c r="I88" s="458"/>
      <c r="J88" s="197"/>
      <c r="K88" s="197"/>
      <c r="L88" s="197"/>
      <c r="M88" s="197"/>
      <c r="N88" s="197"/>
    </row>
    <row r="89" spans="2:15" ht="39" customHeight="1">
      <c r="B89" s="201"/>
      <c r="C89" s="216"/>
      <c r="D89" s="199" t="s">
        <v>230</v>
      </c>
      <c r="E89" s="201"/>
      <c r="F89" s="201"/>
      <c r="G89" s="436" t="s">
        <v>291</v>
      </c>
      <c r="H89" s="437"/>
      <c r="I89" s="438"/>
      <c r="J89" s="204"/>
      <c r="K89" s="204"/>
      <c r="L89" s="204"/>
      <c r="M89" s="204"/>
      <c r="N89" s="197"/>
    </row>
    <row r="90" spans="2:15" ht="39" customHeight="1">
      <c r="B90" s="201"/>
      <c r="C90" s="216"/>
      <c r="D90" s="199" t="s">
        <v>249</v>
      </c>
      <c r="E90" s="201"/>
      <c r="F90" s="203"/>
      <c r="G90" s="436" t="s">
        <v>292</v>
      </c>
      <c r="H90" s="437"/>
      <c r="I90" s="438"/>
      <c r="J90" s="204"/>
      <c r="K90" s="204"/>
      <c r="L90" s="204"/>
      <c r="M90" s="197"/>
      <c r="N90" s="197"/>
    </row>
    <row r="91" spans="2:15" ht="18.75">
      <c r="B91" s="201"/>
      <c r="C91" s="216"/>
      <c r="D91" s="199" t="s">
        <v>238</v>
      </c>
      <c r="E91" s="201"/>
      <c r="F91" s="199"/>
      <c r="G91" s="439" t="s">
        <v>293</v>
      </c>
      <c r="H91" s="440"/>
      <c r="I91" s="441"/>
      <c r="J91" s="197"/>
      <c r="K91" s="197"/>
      <c r="L91" s="197"/>
      <c r="M91" s="197"/>
      <c r="N91" s="197"/>
    </row>
    <row r="92" spans="2:15" ht="38.25" customHeight="1">
      <c r="B92" s="199"/>
      <c r="C92" s="215"/>
      <c r="D92" s="199" t="s">
        <v>246</v>
      </c>
      <c r="E92" s="199"/>
      <c r="F92" s="205"/>
      <c r="G92" s="436" t="s">
        <v>294</v>
      </c>
      <c r="H92" s="437"/>
      <c r="I92" s="438"/>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47" t="s">
        <v>284</v>
      </c>
      <c r="F88" s="448"/>
      <c r="G88" s="449"/>
      <c r="H88" s="197"/>
      <c r="I88" s="197"/>
      <c r="J88" s="197"/>
      <c r="K88" s="197"/>
      <c r="L88" s="197"/>
    </row>
    <row r="89" spans="1:13" ht="54" customHeight="1">
      <c r="B89" s="199" t="s">
        <v>285</v>
      </c>
      <c r="C89" s="201"/>
      <c r="D89" s="201"/>
      <c r="E89" s="450" t="s">
        <v>286</v>
      </c>
      <c r="F89" s="451"/>
      <c r="G89" s="452"/>
      <c r="H89" s="202"/>
      <c r="I89" s="197"/>
      <c r="J89" s="197"/>
      <c r="K89" s="197"/>
      <c r="L89" s="197"/>
    </row>
    <row r="90" spans="1:13" ht="18.75">
      <c r="B90" s="199" t="s">
        <v>191</v>
      </c>
      <c r="C90" s="199"/>
      <c r="D90" s="203"/>
      <c r="E90" s="453" t="s">
        <v>287</v>
      </c>
      <c r="F90" s="454"/>
      <c r="G90" s="455"/>
      <c r="H90" s="197"/>
      <c r="I90" s="197"/>
      <c r="J90" s="197"/>
      <c r="K90" s="197"/>
      <c r="L90" s="197"/>
    </row>
    <row r="91" spans="1:13" ht="18.75">
      <c r="B91" s="199" t="s">
        <v>209</v>
      </c>
      <c r="C91" s="203"/>
      <c r="D91" s="203"/>
      <c r="E91" s="456" t="s">
        <v>288</v>
      </c>
      <c r="F91" s="457"/>
      <c r="G91" s="458"/>
      <c r="H91" s="197"/>
      <c r="I91" s="197"/>
      <c r="J91" s="197"/>
      <c r="K91" s="197"/>
      <c r="L91" s="197"/>
    </row>
    <row r="92" spans="1:13" ht="18.75">
      <c r="B92" s="199" t="s">
        <v>289</v>
      </c>
      <c r="C92" s="201"/>
      <c r="D92" s="201"/>
      <c r="E92" s="456" t="s">
        <v>290</v>
      </c>
      <c r="F92" s="457"/>
      <c r="G92" s="458"/>
      <c r="H92" s="197"/>
      <c r="I92" s="197"/>
      <c r="J92" s="197"/>
      <c r="K92" s="197"/>
      <c r="L92" s="197"/>
    </row>
    <row r="93" spans="1:13" ht="39" customHeight="1">
      <c r="B93" s="199" t="s">
        <v>230</v>
      </c>
      <c r="C93" s="201"/>
      <c r="D93" s="201"/>
      <c r="E93" s="436" t="s">
        <v>291</v>
      </c>
      <c r="F93" s="437"/>
      <c r="G93" s="438"/>
      <c r="H93" s="204"/>
      <c r="I93" s="204"/>
      <c r="J93" s="204"/>
      <c r="K93" s="204"/>
      <c r="L93" s="197"/>
    </row>
    <row r="94" spans="1:13" ht="39" customHeight="1">
      <c r="B94" s="199" t="s">
        <v>249</v>
      </c>
      <c r="C94" s="201"/>
      <c r="D94" s="203"/>
      <c r="E94" s="436" t="s">
        <v>292</v>
      </c>
      <c r="F94" s="437"/>
      <c r="G94" s="438"/>
      <c r="H94" s="204"/>
      <c r="I94" s="204"/>
      <c r="J94" s="204"/>
      <c r="K94" s="197"/>
      <c r="L94" s="197"/>
    </row>
    <row r="95" spans="1:13" ht="18.75">
      <c r="B95" s="199" t="s">
        <v>238</v>
      </c>
      <c r="C95" s="201"/>
      <c r="D95" s="199"/>
      <c r="E95" s="439" t="s">
        <v>293</v>
      </c>
      <c r="F95" s="440"/>
      <c r="G95" s="441"/>
      <c r="H95" s="197"/>
      <c r="I95" s="197"/>
      <c r="J95" s="197"/>
      <c r="K95" s="197"/>
      <c r="L95" s="197"/>
    </row>
    <row r="96" spans="1:13" ht="38.25" customHeight="1">
      <c r="B96" s="199" t="s">
        <v>246</v>
      </c>
      <c r="C96" s="199"/>
      <c r="D96" s="205"/>
      <c r="E96" s="436" t="s">
        <v>294</v>
      </c>
      <c r="F96" s="437"/>
      <c r="G96" s="438"/>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10" workbookViewId="0">
      <selection activeCell="E22" sqref="E22:G22"/>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32" t="s">
        <v>301</v>
      </c>
      <c r="B1" s="332"/>
      <c r="C1" s="332"/>
      <c r="D1" s="332"/>
      <c r="E1" s="332"/>
      <c r="F1" s="332"/>
      <c r="G1" s="332"/>
    </row>
    <row r="2" spans="1:7" ht="10.5" customHeight="1">
      <c r="A2" s="170"/>
      <c r="B2" s="170"/>
      <c r="C2" s="170"/>
      <c r="D2" s="170"/>
      <c r="E2" s="170"/>
      <c r="F2" s="170"/>
      <c r="G2" s="170"/>
    </row>
    <row r="3" spans="1:7" ht="36.75" customHeight="1">
      <c r="A3" s="170"/>
      <c r="B3" s="170"/>
      <c r="C3" s="170"/>
      <c r="D3" s="20" t="s">
        <v>302</v>
      </c>
      <c r="E3" s="333" t="str">
        <f>'AEBG Agreement Page'!D1</f>
        <v>ADULT EDUCATION BLOCK GRANT</v>
      </c>
      <c r="F3" s="333"/>
      <c r="G3" s="333"/>
    </row>
    <row r="4" spans="1:7" ht="28.15" customHeight="1">
      <c r="A4" s="18"/>
      <c r="B4" s="19"/>
      <c r="D4" s="118" t="s">
        <v>8</v>
      </c>
      <c r="E4" s="334" t="str">
        <f>'AEBG Agreement Page'!I10</f>
        <v>2015/16</v>
      </c>
      <c r="F4" s="334"/>
      <c r="G4" s="334"/>
    </row>
    <row r="5" spans="1:7" ht="28.15" customHeight="1">
      <c r="A5" s="22"/>
      <c r="B5" s="22"/>
      <c r="D5" s="117" t="s">
        <v>115</v>
      </c>
      <c r="E5" s="318" t="str">
        <f>IF('AEBG Agreement Page'!G7="","",'AEBG Agreement Page'!G7)</f>
        <v>15-328-156</v>
      </c>
      <c r="F5" s="318"/>
      <c r="G5" s="318"/>
    </row>
    <row r="6" spans="1:7" ht="7.9" customHeight="1"/>
    <row r="7" spans="1:7" ht="20.25">
      <c r="A7" s="325" t="s">
        <v>9</v>
      </c>
      <c r="B7" s="325"/>
      <c r="C7" s="325"/>
      <c r="D7" s="325"/>
      <c r="E7" s="325"/>
      <c r="F7" s="325"/>
      <c r="G7" s="325"/>
    </row>
    <row r="8" spans="1:7" ht="7.9" customHeight="1" thickBot="1"/>
    <row r="9" spans="1:7" s="34" customFormat="1" ht="28.15" customHeight="1">
      <c r="A9" s="24" t="s">
        <v>397</v>
      </c>
      <c r="B9" s="326" t="str">
        <f>IF('AEBG Agreement Page'!G6="","",'AEBG Agreement Page'!G6)</f>
        <v>SANTA MONICA -MALIBU USD</v>
      </c>
      <c r="C9" s="326"/>
      <c r="D9" s="326"/>
      <c r="E9" s="326"/>
      <c r="F9" s="326"/>
      <c r="G9" s="327"/>
    </row>
    <row r="10" spans="1:7" s="34" customFormat="1" ht="28.15" customHeight="1">
      <c r="A10" s="35" t="s">
        <v>10</v>
      </c>
      <c r="B10" s="316" t="s">
        <v>805</v>
      </c>
      <c r="C10" s="316"/>
      <c r="D10" s="316"/>
      <c r="E10" s="316"/>
      <c r="F10" s="316"/>
      <c r="G10" s="317"/>
    </row>
    <row r="11" spans="1:7" s="34" customFormat="1" ht="28.15" customHeight="1">
      <c r="A11" s="35" t="s">
        <v>11</v>
      </c>
      <c r="B11" s="316" t="s">
        <v>803</v>
      </c>
      <c r="C11" s="316"/>
      <c r="D11" s="36" t="s">
        <v>12</v>
      </c>
      <c r="E11" s="41" t="s">
        <v>804</v>
      </c>
      <c r="F11" s="36" t="s">
        <v>13</v>
      </c>
      <c r="G11" s="25">
        <v>90405</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22" t="s">
        <v>398</v>
      </c>
      <c r="B14" s="323"/>
      <c r="C14" s="323"/>
      <c r="D14" s="323"/>
      <c r="E14" s="323"/>
      <c r="F14" s="323"/>
      <c r="G14" s="324"/>
    </row>
    <row r="15" spans="1:7" s="34" customFormat="1" ht="28.15" customHeight="1">
      <c r="A15" s="26" t="s">
        <v>4</v>
      </c>
      <c r="B15" s="335" t="s">
        <v>852</v>
      </c>
      <c r="C15" s="335"/>
      <c r="D15" s="27" t="s">
        <v>14</v>
      </c>
      <c r="E15" s="320" t="s">
        <v>810</v>
      </c>
      <c r="F15" s="320"/>
      <c r="G15" s="321"/>
    </row>
    <row r="16" spans="1:7" s="34" customFormat="1" ht="28.15" customHeight="1">
      <c r="A16" s="42" t="s">
        <v>5</v>
      </c>
      <c r="B16" s="319" t="s">
        <v>853</v>
      </c>
      <c r="C16" s="319"/>
      <c r="D16" s="27" t="s">
        <v>15</v>
      </c>
      <c r="E16" s="320" t="s">
        <v>879</v>
      </c>
      <c r="F16" s="320"/>
      <c r="G16" s="321"/>
    </row>
    <row r="17" spans="1:7" s="34" customFormat="1" ht="28.15" customHeight="1">
      <c r="A17" s="328" t="s">
        <v>16</v>
      </c>
      <c r="B17" s="329"/>
      <c r="C17" s="316" t="s">
        <v>814</v>
      </c>
      <c r="D17" s="316"/>
      <c r="E17" s="330"/>
      <c r="F17" s="330"/>
      <c r="G17" s="331"/>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22" t="s">
        <v>126</v>
      </c>
      <c r="B20" s="323"/>
      <c r="C20" s="323"/>
      <c r="D20" s="323"/>
      <c r="E20" s="323"/>
      <c r="F20" s="323"/>
      <c r="G20" s="324"/>
    </row>
    <row r="21" spans="1:7" s="34" customFormat="1" ht="28.15" customHeight="1">
      <c r="A21" s="26" t="s">
        <v>4</v>
      </c>
      <c r="B21" s="335" t="s">
        <v>811</v>
      </c>
      <c r="C21" s="335"/>
      <c r="D21" s="27" t="s">
        <v>14</v>
      </c>
      <c r="E21" s="320" t="s">
        <v>810</v>
      </c>
      <c r="F21" s="320"/>
      <c r="G21" s="321"/>
    </row>
    <row r="22" spans="1:7" s="34" customFormat="1" ht="28.15" customHeight="1">
      <c r="A22" s="42" t="s">
        <v>5</v>
      </c>
      <c r="B22" s="319" t="s">
        <v>880</v>
      </c>
      <c r="C22" s="319"/>
      <c r="D22" s="27" t="s">
        <v>15</v>
      </c>
      <c r="E22" s="320"/>
      <c r="F22" s="320"/>
      <c r="G22" s="321"/>
    </row>
    <row r="23" spans="1:7" s="34" customFormat="1" ht="28.15" customHeight="1">
      <c r="A23" s="328" t="s">
        <v>16</v>
      </c>
      <c r="B23" s="329"/>
      <c r="C23" s="316" t="s">
        <v>812</v>
      </c>
      <c r="D23" s="316"/>
      <c r="E23" s="330"/>
      <c r="F23" s="330"/>
      <c r="G23" s="331"/>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31" zoomScale="75" zoomScaleNormal="75" zoomScalePageLayoutView="75" workbookViewId="0">
      <selection activeCell="C39" sqref="C39"/>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484</v>
      </c>
      <c r="D3" s="51" t="str">
        <f>IF('AEBG Agreement Page'!G6="","Please Select Entity on 'AEBG Agreement Page'",'AEBG Agreement Page'!G6)</f>
        <v>SANTA MONICA -MALIBU USD</v>
      </c>
    </row>
    <row r="4" spans="1:5" ht="25.15" customHeight="1">
      <c r="A4" s="19"/>
      <c r="B4" s="49"/>
      <c r="C4" s="21" t="s">
        <v>483</v>
      </c>
      <c r="D4" s="51" t="str">
        <f>IF('AEBG Agreement Page'!I10="","'",'AEBG Agreement Page'!I10)</f>
        <v>2015/16</v>
      </c>
    </row>
    <row r="5" spans="1:5" ht="25.15" customHeight="1">
      <c r="A5" s="52"/>
      <c r="B5" s="53"/>
      <c r="C5" s="21" t="s">
        <v>485</v>
      </c>
      <c r="D5" s="54" t="str">
        <f>IF('AEBG Contact Page'!E5="","",'AEBG Contact Page'!E5)</f>
        <v>15-328-156</v>
      </c>
    </row>
    <row r="6" spans="1:5" ht="4.9000000000000004" customHeight="1">
      <c r="A6" s="52"/>
      <c r="B6" s="53"/>
      <c r="C6" s="55"/>
      <c r="D6" s="56"/>
    </row>
    <row r="7" spans="1:5" ht="22.9" customHeight="1">
      <c r="A7" s="325" t="s">
        <v>303</v>
      </c>
      <c r="B7" s="325"/>
      <c r="C7" s="325"/>
      <c r="D7" s="325"/>
    </row>
    <row r="8" spans="1:5" ht="3.4" customHeight="1" thickBot="1">
      <c r="A8" s="52"/>
      <c r="B8" s="53"/>
      <c r="C8" s="52"/>
      <c r="D8" s="52"/>
    </row>
    <row r="9" spans="1:5" s="52" customFormat="1" ht="16.899999999999999" customHeight="1">
      <c r="A9" s="341" t="s">
        <v>304</v>
      </c>
      <c r="B9" s="344" t="s">
        <v>305</v>
      </c>
      <c r="C9" s="345"/>
      <c r="D9" s="348" t="s">
        <v>306</v>
      </c>
      <c r="E9" s="57"/>
    </row>
    <row r="10" spans="1:5" s="52" customFormat="1" ht="16.899999999999999" customHeight="1">
      <c r="A10" s="342"/>
      <c r="B10" s="346"/>
      <c r="C10" s="347"/>
      <c r="D10" s="349"/>
      <c r="E10" s="57"/>
    </row>
    <row r="11" spans="1:5" s="60" customFormat="1" ht="31.5" customHeight="1" thickBot="1">
      <c r="A11" s="343"/>
      <c r="B11" s="346"/>
      <c r="C11" s="347"/>
      <c r="D11" s="58">
        <f>IF('AEBG Agreement Page'!I11="","Select Entity on 'AEBG Agreement Page' tab",'AEBG Agreement Page'!I11)</f>
        <v>123711</v>
      </c>
      <c r="E11" s="59"/>
    </row>
    <row r="12" spans="1:5" ht="15" customHeight="1">
      <c r="A12" s="336" t="s">
        <v>307</v>
      </c>
      <c r="B12" s="61"/>
      <c r="C12" s="62"/>
      <c r="D12" s="350"/>
    </row>
    <row r="13" spans="1:5" ht="30" customHeight="1">
      <c r="A13" s="337"/>
      <c r="B13" s="63"/>
      <c r="C13" s="64"/>
      <c r="D13" s="351"/>
    </row>
    <row r="14" spans="1:5" ht="15" customHeight="1">
      <c r="A14" s="337"/>
      <c r="B14" s="65"/>
      <c r="C14" s="65"/>
      <c r="D14" s="352">
        <v>1000</v>
      </c>
    </row>
    <row r="15" spans="1:5" ht="30" customHeight="1">
      <c r="A15" s="337"/>
      <c r="B15" s="66"/>
      <c r="C15" s="64" t="s">
        <v>877</v>
      </c>
      <c r="D15" s="353"/>
    </row>
    <row r="16" spans="1:5" ht="15" customHeight="1">
      <c r="A16" s="337"/>
      <c r="B16" s="63"/>
      <c r="C16" s="63"/>
      <c r="D16" s="352">
        <v>3033</v>
      </c>
    </row>
    <row r="17" spans="1:22" ht="30" customHeight="1">
      <c r="A17" s="337"/>
      <c r="B17" s="63"/>
      <c r="C17" s="63" t="s">
        <v>840</v>
      </c>
      <c r="D17" s="353"/>
      <c r="V17" s="67"/>
    </row>
    <row r="18" spans="1:22" ht="15" customHeight="1">
      <c r="A18" s="337"/>
      <c r="B18" s="65"/>
      <c r="C18" s="65"/>
      <c r="D18" s="352">
        <v>0</v>
      </c>
    </row>
    <row r="19" spans="1:22" ht="30" customHeight="1" thickBot="1">
      <c r="A19" s="337"/>
      <c r="B19" s="63"/>
      <c r="C19" s="64"/>
      <c r="D19" s="353"/>
      <c r="E19" s="68">
        <f>SUM(D12:D19)</f>
        <v>4033</v>
      </c>
      <c r="V19" s="67"/>
    </row>
    <row r="20" spans="1:22" ht="15" customHeight="1">
      <c r="A20" s="336" t="s">
        <v>308</v>
      </c>
      <c r="B20" s="62"/>
      <c r="C20" s="62"/>
      <c r="D20" s="350">
        <v>0</v>
      </c>
    </row>
    <row r="21" spans="1:22" ht="30" customHeight="1">
      <c r="A21" s="337"/>
      <c r="B21" s="63"/>
      <c r="C21" s="64" t="s">
        <v>841</v>
      </c>
      <c r="D21" s="351"/>
    </row>
    <row r="22" spans="1:22" ht="15" customHeight="1">
      <c r="A22" s="337"/>
      <c r="B22" s="65"/>
      <c r="C22" s="65"/>
      <c r="D22" s="352">
        <v>0</v>
      </c>
    </row>
    <row r="23" spans="1:22" ht="106.5" customHeight="1">
      <c r="A23" s="337"/>
      <c r="B23" s="63"/>
      <c r="C23" s="64"/>
      <c r="D23" s="353"/>
    </row>
    <row r="24" spans="1:22" ht="15" customHeight="1">
      <c r="A24" s="337"/>
      <c r="B24" s="65"/>
      <c r="C24" s="65"/>
      <c r="D24" s="352">
        <v>0</v>
      </c>
    </row>
    <row r="25" spans="1:22" ht="30" customHeight="1">
      <c r="A25" s="337"/>
      <c r="B25" s="63"/>
      <c r="C25" s="64"/>
      <c r="D25" s="353"/>
      <c r="V25" s="67"/>
    </row>
    <row r="26" spans="1:22" ht="15" customHeight="1">
      <c r="A26" s="337"/>
      <c r="B26" s="65"/>
      <c r="C26" s="65"/>
      <c r="D26" s="352">
        <v>0</v>
      </c>
    </row>
    <row r="27" spans="1:22" ht="30" customHeight="1" thickBot="1">
      <c r="A27" s="338"/>
      <c r="B27" s="69"/>
      <c r="C27" s="69"/>
      <c r="D27" s="354"/>
      <c r="E27" s="68">
        <f>SUM(D20:D27)</f>
        <v>0</v>
      </c>
      <c r="V27" s="67"/>
    </row>
    <row r="28" spans="1:22" ht="15" customHeight="1">
      <c r="A28" s="336" t="s">
        <v>309</v>
      </c>
      <c r="B28" s="339" t="s">
        <v>310</v>
      </c>
      <c r="C28" s="340"/>
      <c r="D28" s="70"/>
      <c r="E28" s="68"/>
    </row>
    <row r="29" spans="1:22" ht="30" customHeight="1">
      <c r="A29" s="337"/>
      <c r="B29" s="71"/>
      <c r="C29" s="72" t="s">
        <v>842</v>
      </c>
      <c r="D29" s="73">
        <v>195</v>
      </c>
      <c r="E29" s="68"/>
    </row>
    <row r="30" spans="1:22" ht="30" customHeight="1">
      <c r="A30" s="337"/>
      <c r="B30" s="71"/>
      <c r="C30" s="72" t="s">
        <v>843</v>
      </c>
      <c r="D30" s="73">
        <v>726</v>
      </c>
      <c r="E30" s="68"/>
    </row>
    <row r="31" spans="1:22" ht="30" customHeight="1">
      <c r="A31" s="337"/>
      <c r="B31" s="71"/>
      <c r="C31" s="72"/>
      <c r="D31" s="73">
        <v>0</v>
      </c>
      <c r="E31" s="68"/>
    </row>
    <row r="32" spans="1:22" ht="30" customHeight="1">
      <c r="A32" s="337"/>
      <c r="B32" s="71"/>
      <c r="C32" s="72"/>
      <c r="D32" s="73">
        <v>0</v>
      </c>
      <c r="E32" s="68"/>
    </row>
    <row r="33" spans="1:5" ht="30" customHeight="1">
      <c r="A33" s="337"/>
      <c r="B33" s="71"/>
      <c r="C33" s="72"/>
      <c r="D33" s="73">
        <v>0</v>
      </c>
      <c r="E33" s="68"/>
    </row>
    <row r="34" spans="1:5" ht="30" customHeight="1">
      <c r="A34" s="337"/>
      <c r="B34" s="71"/>
      <c r="C34" s="72"/>
      <c r="D34" s="73">
        <v>0</v>
      </c>
      <c r="E34" s="68"/>
    </row>
    <row r="35" spans="1:5" ht="30" customHeight="1">
      <c r="A35" s="337"/>
      <c r="B35" s="71"/>
      <c r="C35" s="72"/>
      <c r="D35" s="73">
        <v>0</v>
      </c>
      <c r="E35" s="68"/>
    </row>
    <row r="36" spans="1:5" ht="30" customHeight="1" thickBot="1">
      <c r="A36" s="338"/>
      <c r="B36" s="74"/>
      <c r="C36" s="75"/>
      <c r="D36" s="76">
        <v>0</v>
      </c>
      <c r="E36" s="68">
        <f>SUM(D29:D36)</f>
        <v>921</v>
      </c>
    </row>
    <row r="37" spans="1:5" ht="15" customHeight="1">
      <c r="A37" s="336" t="s">
        <v>311</v>
      </c>
      <c r="B37" s="362" t="s">
        <v>312</v>
      </c>
      <c r="C37" s="362"/>
      <c r="D37" s="70"/>
      <c r="E37" s="68"/>
    </row>
    <row r="38" spans="1:5" ht="30" customHeight="1">
      <c r="A38" s="337"/>
      <c r="B38" s="71"/>
      <c r="C38" s="77" t="s">
        <v>844</v>
      </c>
      <c r="D38" s="73">
        <v>3633</v>
      </c>
      <c r="E38" s="68"/>
    </row>
    <row r="39" spans="1:5" ht="30" customHeight="1">
      <c r="A39" s="337"/>
      <c r="B39" s="71"/>
      <c r="C39" s="77" t="s">
        <v>845</v>
      </c>
      <c r="D39" s="73">
        <v>6799</v>
      </c>
      <c r="E39" s="68"/>
    </row>
    <row r="40" spans="1:5" ht="30" customHeight="1">
      <c r="A40" s="337"/>
      <c r="B40" s="71"/>
      <c r="C40" s="77"/>
      <c r="D40" s="73">
        <v>0</v>
      </c>
      <c r="E40" s="68"/>
    </row>
    <row r="41" spans="1:5" ht="30" customHeight="1">
      <c r="A41" s="337"/>
      <c r="B41" s="71"/>
      <c r="C41" s="77"/>
      <c r="D41" s="73">
        <v>0</v>
      </c>
      <c r="E41" s="68"/>
    </row>
    <row r="42" spans="1:5" ht="30" customHeight="1">
      <c r="A42" s="337"/>
      <c r="B42" s="71"/>
      <c r="C42" s="77"/>
      <c r="D42" s="73">
        <v>0</v>
      </c>
      <c r="E42" s="68"/>
    </row>
    <row r="43" spans="1:5" ht="30" customHeight="1">
      <c r="A43" s="337"/>
      <c r="B43" s="71"/>
      <c r="C43" s="78"/>
      <c r="D43" s="73">
        <v>0</v>
      </c>
      <c r="E43" s="68"/>
    </row>
    <row r="44" spans="1:5" ht="30" customHeight="1" thickBot="1">
      <c r="A44" s="338"/>
      <c r="B44" s="74"/>
      <c r="C44" s="79"/>
      <c r="D44" s="76">
        <v>0</v>
      </c>
      <c r="E44" s="68">
        <f>SUM(D38:D44)</f>
        <v>10432</v>
      </c>
    </row>
    <row r="45" spans="1:5" ht="15" customHeight="1">
      <c r="A45" s="336" t="s">
        <v>313</v>
      </c>
      <c r="B45" s="339" t="s">
        <v>314</v>
      </c>
      <c r="C45" s="340"/>
      <c r="D45" s="70"/>
      <c r="E45" s="68"/>
    </row>
    <row r="46" spans="1:5" ht="30" customHeight="1">
      <c r="A46" s="337"/>
      <c r="B46" s="71"/>
      <c r="C46" s="264" t="s">
        <v>848</v>
      </c>
      <c r="D46" s="73">
        <v>47328</v>
      </c>
      <c r="E46" s="68"/>
    </row>
    <row r="47" spans="1:5" ht="30" customHeight="1">
      <c r="A47" s="337"/>
      <c r="B47" s="71"/>
      <c r="C47" s="264" t="s">
        <v>849</v>
      </c>
      <c r="D47" s="73">
        <v>50008</v>
      </c>
      <c r="E47" s="68"/>
    </row>
    <row r="48" spans="1:5" ht="30" customHeight="1">
      <c r="A48" s="337"/>
      <c r="B48" s="71"/>
      <c r="C48" s="264" t="s">
        <v>846</v>
      </c>
      <c r="D48" s="73">
        <v>7332</v>
      </c>
      <c r="E48" s="68"/>
    </row>
    <row r="49" spans="1:5" ht="30" customHeight="1">
      <c r="A49" s="337"/>
      <c r="B49" s="71"/>
      <c r="C49" s="264" t="s">
        <v>850</v>
      </c>
      <c r="D49" s="73">
        <v>663</v>
      </c>
      <c r="E49" s="68"/>
    </row>
    <row r="50" spans="1:5" ht="30" customHeight="1">
      <c r="A50" s="337"/>
      <c r="B50" s="71"/>
      <c r="C50" s="72"/>
      <c r="D50" s="73">
        <v>0</v>
      </c>
      <c r="E50" s="68"/>
    </row>
    <row r="51" spans="1:5" ht="30" customHeight="1">
      <c r="A51" s="337"/>
      <c r="B51" s="71"/>
      <c r="C51" s="72"/>
      <c r="D51" s="73">
        <v>0</v>
      </c>
      <c r="E51" s="68"/>
    </row>
    <row r="52" spans="1:5" ht="30" customHeight="1">
      <c r="A52" s="337"/>
      <c r="B52" s="71"/>
      <c r="C52" s="72"/>
      <c r="D52" s="73">
        <v>0</v>
      </c>
      <c r="E52" s="68"/>
    </row>
    <row r="53" spans="1:5" ht="30" customHeight="1">
      <c r="A53" s="337"/>
      <c r="B53" s="71"/>
      <c r="C53" s="72"/>
      <c r="D53" s="73">
        <v>0</v>
      </c>
      <c r="E53" s="68"/>
    </row>
    <row r="54" spans="1:5" ht="30" customHeight="1">
      <c r="A54" s="337"/>
      <c r="B54" s="71"/>
      <c r="C54" s="72"/>
      <c r="D54" s="73">
        <v>0</v>
      </c>
      <c r="E54" s="68"/>
    </row>
    <row r="55" spans="1:5" ht="30" customHeight="1">
      <c r="A55" s="337"/>
      <c r="B55" s="71"/>
      <c r="C55" s="72"/>
      <c r="D55" s="73">
        <v>0</v>
      </c>
      <c r="E55" s="68"/>
    </row>
    <row r="56" spans="1:5" ht="30" customHeight="1">
      <c r="A56" s="337"/>
      <c r="B56" s="71"/>
      <c r="C56" s="72"/>
      <c r="D56" s="73">
        <v>0</v>
      </c>
      <c r="E56" s="68"/>
    </row>
    <row r="57" spans="1:5" ht="30" customHeight="1" thickBot="1">
      <c r="A57" s="337"/>
      <c r="B57" s="71"/>
      <c r="C57" s="262"/>
      <c r="D57" s="73">
        <v>0</v>
      </c>
      <c r="E57" s="68"/>
    </row>
    <row r="58" spans="1:5" ht="86.25" customHeight="1" thickBot="1">
      <c r="A58" s="337"/>
      <c r="B58" s="71"/>
      <c r="C58" s="262"/>
      <c r="D58" s="265"/>
      <c r="E58" s="68"/>
    </row>
    <row r="59" spans="1:5" ht="30" customHeight="1">
      <c r="A59" s="337"/>
      <c r="B59" s="71"/>
      <c r="C59" s="72"/>
      <c r="D59" s="73"/>
      <c r="E59" s="68"/>
    </row>
    <row r="60" spans="1:5" ht="30" customHeight="1">
      <c r="A60" s="337"/>
      <c r="B60" s="71"/>
      <c r="C60" s="72"/>
      <c r="D60" s="73">
        <v>0</v>
      </c>
      <c r="E60" s="68"/>
    </row>
    <row r="61" spans="1:5" ht="30" customHeight="1">
      <c r="A61" s="337"/>
      <c r="B61" s="71"/>
      <c r="C61" s="72"/>
      <c r="D61" s="73">
        <v>0</v>
      </c>
      <c r="E61" s="68"/>
    </row>
    <row r="62" spans="1:5" ht="30" customHeight="1">
      <c r="A62" s="337"/>
      <c r="B62" s="71"/>
      <c r="C62" s="72"/>
      <c r="D62" s="73">
        <v>0</v>
      </c>
      <c r="E62" s="68"/>
    </row>
    <row r="63" spans="1:5" ht="30" customHeight="1">
      <c r="A63" s="337"/>
      <c r="B63" s="71"/>
      <c r="C63" s="72"/>
      <c r="D63" s="73">
        <v>0</v>
      </c>
      <c r="E63" s="68"/>
    </row>
    <row r="64" spans="1:5" ht="30" customHeight="1" thickBot="1">
      <c r="A64" s="338"/>
      <c r="B64" s="74"/>
      <c r="C64" s="75"/>
      <c r="D64" s="76">
        <v>0</v>
      </c>
      <c r="E64" s="68">
        <f>SUM(D46:D64)</f>
        <v>105331</v>
      </c>
    </row>
    <row r="65" spans="1:23" ht="15" customHeight="1">
      <c r="A65" s="336" t="s">
        <v>315</v>
      </c>
      <c r="B65" s="363" t="s">
        <v>316</v>
      </c>
      <c r="C65" s="364"/>
      <c r="D65" s="70"/>
      <c r="E65" s="68"/>
    </row>
    <row r="66" spans="1:23" ht="30" customHeight="1">
      <c r="A66" s="337"/>
      <c r="B66" s="71"/>
      <c r="C66" s="72" t="s">
        <v>847</v>
      </c>
      <c r="D66" s="73">
        <v>2368</v>
      </c>
      <c r="E66" s="68"/>
    </row>
    <row r="67" spans="1:23" ht="30" customHeight="1" thickBot="1">
      <c r="A67" s="338"/>
      <c r="B67" s="74"/>
      <c r="C67" s="75"/>
      <c r="D67" s="76">
        <v>0</v>
      </c>
      <c r="E67" s="68">
        <f>SUM(D66:D67)</f>
        <v>2368</v>
      </c>
    </row>
    <row r="68" spans="1:23" ht="15" customHeight="1">
      <c r="A68" s="337" t="s">
        <v>317</v>
      </c>
      <c r="B68" s="355" t="s">
        <v>318</v>
      </c>
      <c r="C68" s="355"/>
      <c r="D68" s="70"/>
    </row>
    <row r="69" spans="1:23" ht="30" customHeight="1" thickBot="1">
      <c r="A69" s="337"/>
      <c r="B69" s="72"/>
      <c r="C69" s="72" t="s">
        <v>851</v>
      </c>
      <c r="D69" s="76"/>
      <c r="E69" s="68">
        <f>D69</f>
        <v>0</v>
      </c>
    </row>
    <row r="70" spans="1:23" ht="24.75" customHeight="1" thickBot="1">
      <c r="A70" s="356" t="s">
        <v>319</v>
      </c>
      <c r="B70" s="357"/>
      <c r="C70" s="358"/>
      <c r="D70" s="80">
        <f>SUM(D12:D69)</f>
        <v>123085</v>
      </c>
    </row>
    <row r="71" spans="1:23" ht="19.899999999999999" customHeight="1" thickBot="1">
      <c r="A71" s="250"/>
      <c r="B71" s="249"/>
      <c r="C71" s="249" t="s">
        <v>798</v>
      </c>
      <c r="D71" s="81">
        <v>626</v>
      </c>
      <c r="E71" s="82"/>
      <c r="V71" s="48">
        <f>ROUNDDOWN(D11*30%,0)</f>
        <v>37113</v>
      </c>
      <c r="W71" s="48"/>
    </row>
    <row r="72" spans="1:23" ht="18.75" hidden="1" customHeight="1" thickBot="1">
      <c r="A72" s="246"/>
      <c r="B72" s="247"/>
      <c r="C72" s="248"/>
      <c r="D72" s="83"/>
      <c r="E72" s="82"/>
    </row>
    <row r="73" spans="1:23" ht="28.5" customHeight="1" thickBot="1">
      <c r="A73" s="359" t="s">
        <v>320</v>
      </c>
      <c r="B73" s="360"/>
      <c r="C73" s="361"/>
      <c r="D73" s="171">
        <f>SUM(D70:D71)</f>
        <v>123711</v>
      </c>
      <c r="V73" s="48">
        <f>SUM(D70:D71)</f>
        <v>123711</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22"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66" t="s">
        <v>301</v>
      </c>
      <c r="D1" s="366"/>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SANTA MONICA -MALIBU USD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15-328-156</v>
      </c>
    </row>
    <row r="6" spans="1:6" ht="6" customHeight="1">
      <c r="A6" s="52"/>
      <c r="B6" s="52"/>
      <c r="C6" s="52"/>
      <c r="D6" s="52"/>
      <c r="E6" s="52"/>
    </row>
    <row r="7" spans="1:6" ht="20.25">
      <c r="A7" s="325" t="s">
        <v>321</v>
      </c>
      <c r="B7" s="325"/>
      <c r="C7" s="325"/>
      <c r="D7" s="325"/>
      <c r="E7" s="325"/>
    </row>
    <row r="8" spans="1:6" ht="6" customHeight="1">
      <c r="A8" s="52"/>
      <c r="B8" s="52"/>
      <c r="C8" s="52"/>
      <c r="D8" s="52"/>
      <c r="E8" s="52"/>
    </row>
    <row r="9" spans="1:6" ht="16.149999999999999" customHeight="1" thickBot="1">
      <c r="A9" s="86" t="s">
        <v>322</v>
      </c>
      <c r="B9" s="367" t="s">
        <v>323</v>
      </c>
      <c r="C9" s="367"/>
      <c r="D9" s="367"/>
      <c r="E9" s="367"/>
    </row>
    <row r="10" spans="1:6" ht="36" customHeight="1">
      <c r="A10" s="368" t="s">
        <v>304</v>
      </c>
      <c r="B10" s="371" t="s">
        <v>305</v>
      </c>
      <c r="C10" s="372"/>
      <c r="D10" s="377" t="s">
        <v>324</v>
      </c>
      <c r="E10" s="380" t="s">
        <v>325</v>
      </c>
    </row>
    <row r="11" spans="1:6" ht="15" customHeight="1" thickBot="1">
      <c r="A11" s="369"/>
      <c r="B11" s="373"/>
      <c r="C11" s="374"/>
      <c r="D11" s="378"/>
      <c r="E11" s="381"/>
    </row>
    <row r="12" spans="1:6" s="89" customFormat="1" ht="24" customHeight="1" thickBot="1">
      <c r="A12" s="370"/>
      <c r="B12" s="375"/>
      <c r="C12" s="376"/>
      <c r="D12" s="379"/>
      <c r="E12" s="87">
        <f>'Budget Detail Sheet'!D11</f>
        <v>123711</v>
      </c>
      <c r="F12" s="88" t="str">
        <f>IF(E12&lt;=0,"Please enter requested amount on 'Do First' tab.","")</f>
        <v/>
      </c>
    </row>
    <row r="13" spans="1:6" s="93" customFormat="1" ht="30" customHeight="1">
      <c r="A13" s="90">
        <v>1000</v>
      </c>
      <c r="B13" s="365" t="s">
        <v>326</v>
      </c>
      <c r="C13" s="365"/>
      <c r="D13" s="91" t="s">
        <v>327</v>
      </c>
      <c r="E13" s="92">
        <f>'Budget Detail Sheet'!E19</f>
        <v>4033</v>
      </c>
    </row>
    <row r="14" spans="1:6" s="93" customFormat="1" ht="30" customHeight="1">
      <c r="A14" s="94">
        <v>2000</v>
      </c>
      <c r="B14" s="388" t="s">
        <v>328</v>
      </c>
      <c r="C14" s="388"/>
      <c r="D14" s="95" t="s">
        <v>329</v>
      </c>
      <c r="E14" s="96">
        <f>'Budget Detail Sheet'!E27</f>
        <v>0</v>
      </c>
    </row>
    <row r="15" spans="1:6" s="93" customFormat="1" ht="30" customHeight="1">
      <c r="A15" s="97">
        <v>3000</v>
      </c>
      <c r="B15" s="388" t="s">
        <v>330</v>
      </c>
      <c r="C15" s="388"/>
      <c r="D15" s="95" t="s">
        <v>331</v>
      </c>
      <c r="E15" s="96">
        <f>'Budget Detail Sheet'!E36</f>
        <v>921</v>
      </c>
    </row>
    <row r="16" spans="1:6" s="93" customFormat="1" ht="30" customHeight="1">
      <c r="A16" s="94">
        <v>4000</v>
      </c>
      <c r="B16" s="388" t="s">
        <v>332</v>
      </c>
      <c r="C16" s="388"/>
      <c r="D16" s="95" t="s">
        <v>333</v>
      </c>
      <c r="E16" s="96">
        <f>'Budget Detail Sheet'!E44</f>
        <v>10432</v>
      </c>
    </row>
    <row r="17" spans="1:6" s="93" customFormat="1" ht="30" customHeight="1">
      <c r="A17" s="97">
        <v>5000</v>
      </c>
      <c r="B17" s="388" t="s">
        <v>334</v>
      </c>
      <c r="C17" s="388"/>
      <c r="D17" s="95" t="s">
        <v>335</v>
      </c>
      <c r="E17" s="96">
        <f>'Budget Detail Sheet'!E64</f>
        <v>105331</v>
      </c>
    </row>
    <row r="18" spans="1:6" s="93" customFormat="1" ht="30" customHeight="1">
      <c r="A18" s="94">
        <v>6000</v>
      </c>
      <c r="B18" s="388" t="s">
        <v>336</v>
      </c>
      <c r="C18" s="388"/>
      <c r="D18" s="95" t="s">
        <v>337</v>
      </c>
      <c r="E18" s="96">
        <f>'Budget Detail Sheet'!E67</f>
        <v>2368</v>
      </c>
    </row>
    <row r="19" spans="1:6" s="93" customFormat="1" ht="30" customHeight="1" thickBot="1">
      <c r="A19" s="98">
        <v>7000</v>
      </c>
      <c r="B19" s="389" t="s">
        <v>338</v>
      </c>
      <c r="C19" s="389"/>
      <c r="D19" s="99" t="s">
        <v>339</v>
      </c>
      <c r="E19" s="96">
        <f>'Budget Detail Sheet'!E69</f>
        <v>0</v>
      </c>
    </row>
    <row r="20" spans="1:6" ht="22.9" customHeight="1">
      <c r="A20" s="391" t="s">
        <v>340</v>
      </c>
      <c r="B20" s="392"/>
      <c r="C20" s="393"/>
      <c r="D20" s="100" t="s">
        <v>341</v>
      </c>
      <c r="E20" s="101">
        <f>SUM(E13:E19)</f>
        <v>123085</v>
      </c>
    </row>
    <row r="21" spans="1:6" ht="22.9" customHeight="1">
      <c r="A21" s="394" t="s">
        <v>797</v>
      </c>
      <c r="B21" s="395"/>
      <c r="C21" s="396"/>
      <c r="D21" s="382" t="s">
        <v>342</v>
      </c>
      <c r="E21" s="102">
        <f>'Budget Detail Sheet'!D71</f>
        <v>626</v>
      </c>
      <c r="F21" s="103"/>
    </row>
    <row r="22" spans="1:6" ht="15" customHeight="1" thickBot="1">
      <c r="A22" s="397"/>
      <c r="B22" s="398"/>
      <c r="C22" s="399"/>
      <c r="D22" s="383"/>
      <c r="E22" s="104">
        <f>'Budget Detail Sheet'!D72</f>
        <v>0</v>
      </c>
      <c r="F22" s="103"/>
    </row>
    <row r="23" spans="1:6" ht="30.4" customHeight="1" thickBot="1">
      <c r="A23" s="105"/>
      <c r="B23" s="384" t="s">
        <v>343</v>
      </c>
      <c r="C23" s="385"/>
      <c r="D23" s="106" t="s">
        <v>344</v>
      </c>
      <c r="E23" s="172">
        <f>'Budget Detail Sheet'!D73</f>
        <v>123711</v>
      </c>
    </row>
    <row r="24" spans="1:6" ht="30" customHeight="1">
      <c r="A24" s="52"/>
      <c r="B24" s="52"/>
      <c r="C24" s="52"/>
      <c r="E24" s="107" t="str">
        <f>IF(E23&gt;E12,"ERROR-Total Costs Requested have Exceeded the Amount Awarded.","")</f>
        <v/>
      </c>
    </row>
    <row r="25" spans="1:6" ht="34.9" customHeight="1">
      <c r="A25" s="386" t="s">
        <v>345</v>
      </c>
      <c r="B25" s="386"/>
      <c r="C25" s="386"/>
      <c r="D25" s="386"/>
      <c r="E25" s="386"/>
    </row>
    <row r="26" spans="1:6" ht="15" customHeight="1">
      <c r="A26" s="108"/>
      <c r="B26" s="108"/>
      <c r="C26" s="108"/>
      <c r="D26" s="108"/>
      <c r="E26" s="108"/>
    </row>
    <row r="27" spans="1:6" ht="15">
      <c r="A27" s="109" t="s">
        <v>19</v>
      </c>
      <c r="B27" s="52"/>
      <c r="C27" s="52"/>
      <c r="D27" s="52"/>
      <c r="E27" s="52"/>
    </row>
    <row r="28" spans="1:6" ht="30" customHeight="1" thickBot="1">
      <c r="A28" s="110" t="s">
        <v>4</v>
      </c>
      <c r="B28" s="387" t="str">
        <f>IF('AEBG Contact Page'!B15="","",'AEBG Contact Page'!B15)</f>
        <v>Dr. Dione Carter (SMC)/Anthony Fuller (SMMUSD)</v>
      </c>
      <c r="C28" s="387"/>
      <c r="D28" s="111" t="s">
        <v>5</v>
      </c>
      <c r="E28" s="169" t="str">
        <f>IF('AEBG Contact Page'!E16="","",'AEBG Contact Page'!E16)</f>
        <v>310-434-3613</v>
      </c>
    </row>
    <row r="29" spans="1:6" ht="40.15" customHeight="1" thickBot="1">
      <c r="A29" s="113" t="s">
        <v>346</v>
      </c>
      <c r="B29" s="390"/>
      <c r="C29" s="390"/>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87" t="str">
        <f>IF('AEBG Contact Page'!B21="","",'AEBG Contact Page'!B21)</f>
        <v>Chris Bonvenuto (SMC), Melody Canady (SMMUSD)</v>
      </c>
      <c r="C32" s="387"/>
      <c r="D32" s="111" t="s">
        <v>5</v>
      </c>
      <c r="E32" s="112" t="str">
        <f>IF('AEBG Contact Page'!B22="","",'AEBG Contact Page'!B22)</f>
        <v>SMC Chief Director, Business Services; SMMUSD Asst. Superintendent Business &amp; Fiscal Services</v>
      </c>
    </row>
    <row r="33" spans="1:5" ht="40.15" customHeight="1" thickBot="1">
      <c r="A33" s="113" t="s">
        <v>346</v>
      </c>
      <c r="B33" s="390"/>
      <c r="C33" s="390"/>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abSelected="1" zoomScale="87" zoomScaleNormal="87" zoomScalePageLayoutView="87" workbookViewId="0">
      <selection activeCell="B26" sqref="B26:E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6" t="s">
        <v>301</v>
      </c>
      <c r="F1" s="366"/>
    </row>
    <row r="2" spans="1:8" ht="25.15" customHeight="1">
      <c r="A2" s="18"/>
      <c r="B2" s="18"/>
      <c r="C2" s="18"/>
      <c r="D2" s="18"/>
      <c r="E2" s="18"/>
      <c r="F2" s="117" t="s">
        <v>302</v>
      </c>
      <c r="G2" s="401" t="str">
        <f>'Budget Detail Sheet'!D2</f>
        <v>ADULT EDUCATION BLOCK GRANT</v>
      </c>
      <c r="H2" s="401"/>
    </row>
    <row r="3" spans="1:8" ht="25.15" customHeight="1">
      <c r="A3" s="19"/>
      <c r="B3" s="19"/>
      <c r="C3" s="19"/>
      <c r="D3" s="19"/>
      <c r="E3" s="19"/>
      <c r="F3" s="118" t="str">
        <f>'Budget Detail Sheet'!C3</f>
        <v xml:space="preserve">ENTITY: </v>
      </c>
      <c r="G3" s="402" t="str">
        <f>'Budget Detail Sheet'!D3</f>
        <v>SANTA MONICA -MALIBU USD</v>
      </c>
      <c r="H3" s="402"/>
    </row>
    <row r="4" spans="1:8" ht="25.15" customHeight="1">
      <c r="A4" s="19"/>
      <c r="B4" s="19"/>
      <c r="C4" s="19"/>
      <c r="D4" s="19"/>
      <c r="E4" s="19"/>
      <c r="F4" s="118" t="str">
        <f>'Budget Detail Sheet'!C4</f>
        <v xml:space="preserve">FISCAL YEAR: </v>
      </c>
      <c r="G4" s="402" t="str">
        <f>'Budget Detail Sheet'!D4</f>
        <v>2015/16</v>
      </c>
      <c r="H4" s="402"/>
    </row>
    <row r="5" spans="1:8" ht="25.15" customHeight="1">
      <c r="A5" s="19"/>
      <c r="B5" s="19"/>
      <c r="C5" s="19"/>
      <c r="D5" s="19"/>
      <c r="E5" s="19"/>
      <c r="F5" s="118" t="str">
        <f>'Budget Detail Sheet'!C5</f>
        <v xml:space="preserve">ALLOCATION NUMBER: </v>
      </c>
      <c r="G5" s="43" t="str">
        <f>'Budget Detail Sheet'!D5</f>
        <v>15-328-156</v>
      </c>
      <c r="H5" s="119"/>
    </row>
    <row r="6" spans="1:8" ht="7.9" customHeight="1">
      <c r="A6" s="52"/>
      <c r="B6" s="52"/>
      <c r="C6" s="52"/>
      <c r="D6" s="52"/>
      <c r="E6" s="52"/>
      <c r="F6" s="52"/>
      <c r="G6" s="52"/>
      <c r="H6" s="52"/>
    </row>
    <row r="7" spans="1:8" ht="20.25">
      <c r="A7" s="325" t="s">
        <v>348</v>
      </c>
      <c r="B7" s="325"/>
      <c r="C7" s="325"/>
      <c r="D7" s="325"/>
      <c r="E7" s="325"/>
      <c r="F7" s="325"/>
      <c r="G7" s="325"/>
      <c r="H7" s="325"/>
    </row>
    <row r="8" spans="1:8" ht="18">
      <c r="A8" s="400" t="s">
        <v>487</v>
      </c>
      <c r="B8" s="400"/>
      <c r="C8" s="400"/>
      <c r="D8" s="400"/>
      <c r="E8" s="400"/>
      <c r="F8" s="400"/>
      <c r="G8" s="400"/>
      <c r="H8" s="400"/>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403" t="s">
        <v>486</v>
      </c>
      <c r="B11" s="404"/>
      <c r="C11" s="404"/>
      <c r="D11" s="404"/>
      <c r="E11" s="404"/>
      <c r="F11" s="404"/>
      <c r="G11" s="404"/>
      <c r="H11" s="405"/>
    </row>
    <row r="12" spans="1:8" ht="7.9" customHeight="1" thickBot="1">
      <c r="A12" s="52"/>
      <c r="B12" s="52"/>
      <c r="C12" s="52"/>
      <c r="D12" s="52"/>
      <c r="E12" s="52"/>
      <c r="F12" s="52"/>
      <c r="G12" s="52"/>
      <c r="H12" s="52"/>
    </row>
    <row r="13" spans="1:8" s="127" customFormat="1" ht="37.15" customHeight="1" thickBot="1">
      <c r="A13" s="124" t="s">
        <v>350</v>
      </c>
      <c r="B13" s="406" t="s">
        <v>351</v>
      </c>
      <c r="C13" s="407"/>
      <c r="D13" s="407"/>
      <c r="E13" s="408"/>
      <c r="F13" s="124" t="s">
        <v>352</v>
      </c>
      <c r="G13" s="125" t="s">
        <v>353</v>
      </c>
      <c r="H13" s="126" t="s">
        <v>354</v>
      </c>
    </row>
    <row r="14" spans="1:8" s="127" customFormat="1" ht="37.9" customHeight="1">
      <c r="A14" s="409">
        <v>1.1000000000000001</v>
      </c>
      <c r="B14" s="412" t="s">
        <v>854</v>
      </c>
      <c r="C14" s="413"/>
      <c r="D14" s="413"/>
      <c r="E14" s="414"/>
      <c r="F14" s="421" t="s">
        <v>855</v>
      </c>
      <c r="G14" s="128" t="s">
        <v>806</v>
      </c>
      <c r="H14" s="128" t="s">
        <v>816</v>
      </c>
    </row>
    <row r="15" spans="1:8" s="127" customFormat="1" ht="37.9" customHeight="1">
      <c r="A15" s="410"/>
      <c r="B15" s="415"/>
      <c r="C15" s="416"/>
      <c r="D15" s="416"/>
      <c r="E15" s="417"/>
      <c r="F15" s="422"/>
      <c r="G15" s="129" t="s">
        <v>807</v>
      </c>
      <c r="H15" s="251" t="s">
        <v>815</v>
      </c>
    </row>
    <row r="16" spans="1:8" s="127" customFormat="1" ht="37.9" customHeight="1">
      <c r="A16" s="410"/>
      <c r="B16" s="415"/>
      <c r="C16" s="416"/>
      <c r="D16" s="416"/>
      <c r="E16" s="417"/>
      <c r="F16" s="422"/>
      <c r="G16" s="129"/>
      <c r="H16" s="129"/>
    </row>
    <row r="17" spans="1:8" s="127" customFormat="1" ht="37.9" customHeight="1" thickBot="1">
      <c r="A17" s="411"/>
      <c r="B17" s="418"/>
      <c r="C17" s="419"/>
      <c r="D17" s="419"/>
      <c r="E17" s="420"/>
      <c r="F17" s="423"/>
      <c r="G17" s="130"/>
      <c r="H17" s="130"/>
    </row>
    <row r="18" spans="1:8" s="127" customFormat="1" ht="37.9" customHeight="1">
      <c r="A18" s="409" t="s">
        <v>355</v>
      </c>
      <c r="B18" s="412" t="s">
        <v>856</v>
      </c>
      <c r="C18" s="413"/>
      <c r="D18" s="413"/>
      <c r="E18" s="414"/>
      <c r="F18" s="421" t="s">
        <v>857</v>
      </c>
      <c r="G18" s="128" t="s">
        <v>808</v>
      </c>
      <c r="H18" s="254" t="s">
        <v>817</v>
      </c>
    </row>
    <row r="19" spans="1:8" s="127" customFormat="1" ht="37.9" customHeight="1">
      <c r="A19" s="410"/>
      <c r="B19" s="415"/>
      <c r="C19" s="416"/>
      <c r="D19" s="416"/>
      <c r="E19" s="417"/>
      <c r="F19" s="422"/>
      <c r="G19" s="251" t="s">
        <v>807</v>
      </c>
      <c r="H19" s="257" t="s">
        <v>815</v>
      </c>
    </row>
    <row r="20" spans="1:8" s="127" customFormat="1" ht="37.9" customHeight="1">
      <c r="A20" s="410"/>
      <c r="B20" s="415"/>
      <c r="C20" s="416"/>
      <c r="D20" s="416"/>
      <c r="E20" s="417"/>
      <c r="F20" s="422"/>
      <c r="G20" s="259"/>
      <c r="H20" s="255" t="s">
        <v>818</v>
      </c>
    </row>
    <row r="21" spans="1:8" s="127" customFormat="1" ht="37.9" customHeight="1" thickBot="1">
      <c r="A21" s="411"/>
      <c r="B21" s="418"/>
      <c r="C21" s="419"/>
      <c r="D21" s="419"/>
      <c r="E21" s="420"/>
      <c r="F21" s="423"/>
      <c r="G21" s="130"/>
      <c r="H21" s="261"/>
    </row>
    <row r="22" spans="1:8" s="127" customFormat="1" ht="37.9" customHeight="1">
      <c r="A22" s="409" t="s">
        <v>356</v>
      </c>
      <c r="B22" s="412" t="s">
        <v>813</v>
      </c>
      <c r="C22" s="413"/>
      <c r="D22" s="413"/>
      <c r="E22" s="414"/>
      <c r="F22" s="421" t="s">
        <v>878</v>
      </c>
      <c r="G22" s="263" t="s">
        <v>806</v>
      </c>
      <c r="H22" s="254" t="s">
        <v>815</v>
      </c>
    </row>
    <row r="23" spans="1:8" s="127" customFormat="1" ht="37.9" customHeight="1">
      <c r="A23" s="410"/>
      <c r="B23" s="415"/>
      <c r="C23" s="416"/>
      <c r="D23" s="416"/>
      <c r="E23" s="417"/>
      <c r="F23" s="422"/>
      <c r="G23" s="263" t="s">
        <v>807</v>
      </c>
      <c r="H23" s="257" t="s">
        <v>818</v>
      </c>
    </row>
    <row r="24" spans="1:8" s="127" customFormat="1" ht="37.9" customHeight="1" thickBot="1">
      <c r="A24" s="410"/>
      <c r="B24" s="415"/>
      <c r="C24" s="416"/>
      <c r="D24" s="416"/>
      <c r="E24" s="417"/>
      <c r="F24" s="422"/>
      <c r="G24" s="260"/>
      <c r="H24" s="261"/>
    </row>
    <row r="25" spans="1:8" s="127" customFormat="1" ht="37.9" customHeight="1" thickBot="1">
      <c r="A25" s="411"/>
      <c r="B25" s="418"/>
      <c r="C25" s="419"/>
      <c r="D25" s="419"/>
      <c r="E25" s="420"/>
      <c r="F25" s="423"/>
      <c r="G25" s="130"/>
      <c r="H25" s="130"/>
    </row>
    <row r="26" spans="1:8" s="127" customFormat="1" ht="37.9" customHeight="1">
      <c r="A26" s="409" t="s">
        <v>357</v>
      </c>
      <c r="B26" s="412" t="s">
        <v>882</v>
      </c>
      <c r="C26" s="413"/>
      <c r="D26" s="413"/>
      <c r="E26" s="414"/>
      <c r="F26" s="421" t="s">
        <v>881</v>
      </c>
      <c r="G26" s="128" t="s">
        <v>819</v>
      </c>
      <c r="H26" s="256" t="s">
        <v>816</v>
      </c>
    </row>
    <row r="27" spans="1:8" s="127" customFormat="1" ht="37.9" customHeight="1">
      <c r="A27" s="410"/>
      <c r="B27" s="415"/>
      <c r="C27" s="416"/>
      <c r="D27" s="416"/>
      <c r="E27" s="417"/>
      <c r="F27" s="422"/>
      <c r="G27" s="129" t="s">
        <v>807</v>
      </c>
      <c r="H27" s="257" t="s">
        <v>815</v>
      </c>
    </row>
    <row r="28" spans="1:8" s="127" customFormat="1" ht="37.9" customHeight="1">
      <c r="A28" s="410"/>
      <c r="B28" s="415"/>
      <c r="C28" s="416"/>
      <c r="D28" s="416"/>
      <c r="E28" s="417"/>
      <c r="F28" s="422"/>
      <c r="G28" s="129"/>
      <c r="H28" s="257" t="s">
        <v>820</v>
      </c>
    </row>
    <row r="29" spans="1:8" s="127" customFormat="1" ht="37.9" customHeight="1" thickBot="1">
      <c r="A29" s="411"/>
      <c r="B29" s="418"/>
      <c r="C29" s="419"/>
      <c r="D29" s="419"/>
      <c r="E29" s="420"/>
      <c r="F29" s="423"/>
      <c r="G29" s="130"/>
      <c r="H29" s="258" t="s">
        <v>818</v>
      </c>
    </row>
    <row r="30" spans="1:8" s="127" customFormat="1" ht="37.9" customHeight="1">
      <c r="A30" s="409"/>
      <c r="B30" s="412" t="s">
        <v>821</v>
      </c>
      <c r="C30" s="413"/>
      <c r="D30" s="413"/>
      <c r="E30" s="414"/>
      <c r="F30" s="421" t="s">
        <v>858</v>
      </c>
      <c r="G30" s="128" t="s">
        <v>823</v>
      </c>
      <c r="H30" s="128" t="s">
        <v>824</v>
      </c>
    </row>
    <row r="31" spans="1:8" s="127" customFormat="1" ht="37.9" customHeight="1">
      <c r="A31" s="410"/>
      <c r="B31" s="415"/>
      <c r="C31" s="416"/>
      <c r="D31" s="416"/>
      <c r="E31" s="417"/>
      <c r="F31" s="422"/>
      <c r="G31" s="129"/>
      <c r="H31" s="129" t="s">
        <v>816</v>
      </c>
    </row>
    <row r="32" spans="1:8" s="127" customFormat="1" ht="37.9" customHeight="1" thickBot="1">
      <c r="A32" s="410"/>
      <c r="B32" s="415"/>
      <c r="C32" s="416"/>
      <c r="D32" s="416"/>
      <c r="E32" s="417"/>
      <c r="F32" s="422"/>
      <c r="G32" s="129"/>
      <c r="H32" s="130" t="s">
        <v>818</v>
      </c>
    </row>
    <row r="33" spans="1:8" s="127" customFormat="1" ht="37.9" customHeight="1" thickBot="1">
      <c r="A33" s="411"/>
      <c r="B33" s="418"/>
      <c r="C33" s="419"/>
      <c r="D33" s="419"/>
      <c r="E33" s="420"/>
      <c r="F33" s="423"/>
      <c r="G33" s="130"/>
      <c r="H33" s="268" t="s">
        <v>828</v>
      </c>
    </row>
    <row r="34" spans="1:8" s="127" customFormat="1" ht="37.9" customHeight="1">
      <c r="A34" s="409" t="s">
        <v>358</v>
      </c>
      <c r="B34" s="412"/>
      <c r="C34" s="413"/>
      <c r="D34" s="413"/>
      <c r="E34" s="414"/>
      <c r="F34" s="421"/>
      <c r="G34" s="128"/>
      <c r="H34" s="128"/>
    </row>
    <row r="35" spans="1:8" s="127" customFormat="1" ht="37.9" customHeight="1">
      <c r="A35" s="410"/>
      <c r="B35" s="415"/>
      <c r="C35" s="416"/>
      <c r="D35" s="416"/>
      <c r="E35" s="417"/>
      <c r="F35" s="422"/>
      <c r="G35" s="129"/>
      <c r="H35" s="129"/>
    </row>
    <row r="36" spans="1:8" s="127" customFormat="1" ht="37.9" customHeight="1">
      <c r="A36" s="410"/>
      <c r="B36" s="415"/>
      <c r="C36" s="416"/>
      <c r="D36" s="416"/>
      <c r="E36" s="417"/>
      <c r="F36" s="422"/>
      <c r="G36" s="129"/>
      <c r="H36" s="129"/>
    </row>
    <row r="37" spans="1:8" s="127" customFormat="1" ht="37.9" customHeight="1" thickBot="1">
      <c r="A37" s="411"/>
      <c r="B37" s="418"/>
      <c r="C37" s="419"/>
      <c r="D37" s="419"/>
      <c r="E37" s="420"/>
      <c r="F37" s="423"/>
      <c r="G37" s="130"/>
      <c r="H37" s="130"/>
    </row>
    <row r="38" spans="1:8" s="127" customFormat="1" ht="37.9" customHeight="1">
      <c r="A38" s="409" t="s">
        <v>359</v>
      </c>
      <c r="B38" s="412"/>
      <c r="C38" s="413"/>
      <c r="D38" s="413"/>
      <c r="E38" s="414"/>
      <c r="F38" s="421"/>
      <c r="G38" s="128"/>
      <c r="H38" s="128"/>
    </row>
    <row r="39" spans="1:8" s="127" customFormat="1" ht="37.9" customHeight="1">
      <c r="A39" s="410"/>
      <c r="B39" s="415"/>
      <c r="C39" s="416"/>
      <c r="D39" s="416"/>
      <c r="E39" s="417"/>
      <c r="F39" s="422"/>
      <c r="G39" s="129"/>
      <c r="H39" s="129"/>
    </row>
    <row r="40" spans="1:8" s="127" customFormat="1" ht="37.9" customHeight="1">
      <c r="A40" s="410"/>
      <c r="B40" s="415"/>
      <c r="C40" s="416"/>
      <c r="D40" s="416"/>
      <c r="E40" s="417"/>
      <c r="F40" s="422"/>
      <c r="G40" s="129"/>
      <c r="H40" s="129"/>
    </row>
    <row r="41" spans="1:8" s="127" customFormat="1" ht="37.9" customHeight="1" thickBot="1">
      <c r="A41" s="411"/>
      <c r="B41" s="418"/>
      <c r="C41" s="419"/>
      <c r="D41" s="419"/>
      <c r="E41" s="420"/>
      <c r="F41" s="423"/>
      <c r="G41" s="130"/>
      <c r="H41" s="130"/>
    </row>
    <row r="42" spans="1:8" s="127" customFormat="1" ht="37.9" customHeight="1">
      <c r="A42" s="409" t="s">
        <v>360</v>
      </c>
      <c r="B42" s="412"/>
      <c r="C42" s="413"/>
      <c r="D42" s="413"/>
      <c r="E42" s="414"/>
      <c r="F42" s="421"/>
      <c r="G42" s="128"/>
      <c r="H42" s="128"/>
    </row>
    <row r="43" spans="1:8" s="127" customFormat="1" ht="37.9" customHeight="1">
      <c r="A43" s="410"/>
      <c r="B43" s="415"/>
      <c r="C43" s="416"/>
      <c r="D43" s="416"/>
      <c r="E43" s="417"/>
      <c r="F43" s="422"/>
      <c r="G43" s="129"/>
      <c r="H43" s="129"/>
    </row>
    <row r="44" spans="1:8" s="127" customFormat="1" ht="37.9" customHeight="1">
      <c r="A44" s="410"/>
      <c r="B44" s="415"/>
      <c r="C44" s="416"/>
      <c r="D44" s="416"/>
      <c r="E44" s="417"/>
      <c r="F44" s="422"/>
      <c r="G44" s="129"/>
      <c r="H44" s="129"/>
    </row>
    <row r="45" spans="1:8" s="127" customFormat="1" ht="37.9" customHeight="1" thickBot="1">
      <c r="A45" s="411"/>
      <c r="B45" s="418"/>
      <c r="C45" s="419"/>
      <c r="D45" s="419"/>
      <c r="E45" s="420"/>
      <c r="F45" s="423"/>
      <c r="G45" s="130"/>
      <c r="H45" s="130"/>
    </row>
    <row r="46" spans="1:8" s="127" customFormat="1" ht="37.9" customHeight="1">
      <c r="A46" s="409" t="s">
        <v>361</v>
      </c>
      <c r="B46" s="412"/>
      <c r="C46" s="413"/>
      <c r="D46" s="413"/>
      <c r="E46" s="414"/>
      <c r="F46" s="421"/>
      <c r="G46" s="128"/>
      <c r="H46" s="128"/>
    </row>
    <row r="47" spans="1:8" s="127" customFormat="1" ht="37.9" customHeight="1">
      <c r="A47" s="410"/>
      <c r="B47" s="415"/>
      <c r="C47" s="416"/>
      <c r="D47" s="416"/>
      <c r="E47" s="417"/>
      <c r="F47" s="422"/>
      <c r="G47" s="129"/>
      <c r="H47" s="129"/>
    </row>
    <row r="48" spans="1:8" s="127" customFormat="1" ht="37.9" customHeight="1">
      <c r="A48" s="410"/>
      <c r="B48" s="415"/>
      <c r="C48" s="416"/>
      <c r="D48" s="416"/>
      <c r="E48" s="417"/>
      <c r="F48" s="422"/>
      <c r="G48" s="129"/>
      <c r="H48" s="129"/>
    </row>
    <row r="49" spans="1:8" s="127" customFormat="1" ht="37.9" customHeight="1" thickBot="1">
      <c r="A49" s="411"/>
      <c r="B49" s="418"/>
      <c r="C49" s="419"/>
      <c r="D49" s="419"/>
      <c r="E49" s="420"/>
      <c r="F49" s="42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52" zoomScale="87" zoomScaleNormal="87" zoomScalePageLayoutView="87" workbookViewId="0">
      <selection activeCell="A18" sqref="A18:H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6" t="s">
        <v>301</v>
      </c>
      <c r="F1" s="366"/>
    </row>
    <row r="2" spans="1:8" ht="25.15" customHeight="1">
      <c r="A2" s="18"/>
      <c r="B2" s="18"/>
      <c r="C2" s="18"/>
      <c r="D2" s="18"/>
      <c r="E2" s="18"/>
      <c r="F2" s="117" t="s">
        <v>302</v>
      </c>
      <c r="G2" s="401" t="str">
        <f>'Budget Detail Sheet'!D2</f>
        <v>ADULT EDUCATION BLOCK GRANT</v>
      </c>
      <c r="H2" s="401"/>
    </row>
    <row r="3" spans="1:8" ht="25.15" customHeight="1">
      <c r="A3" s="19"/>
      <c r="B3" s="19"/>
      <c r="C3" s="19"/>
      <c r="D3" s="19"/>
      <c r="E3" s="19"/>
      <c r="F3" s="118" t="str">
        <f>'Budget Detail Sheet'!C3</f>
        <v xml:space="preserve">ENTITY: </v>
      </c>
      <c r="G3" s="402" t="str">
        <f>'Budget Detail Sheet'!D3</f>
        <v>SANTA MONICA -MALIBU USD</v>
      </c>
      <c r="H3" s="402"/>
    </row>
    <row r="4" spans="1:8" ht="25.15" customHeight="1">
      <c r="A4" s="19"/>
      <c r="B4" s="19"/>
      <c r="C4" s="19"/>
      <c r="D4" s="19"/>
      <c r="E4" s="19"/>
      <c r="F4" s="118" t="str">
        <f>'Budget Detail Sheet'!C4</f>
        <v xml:space="preserve">FISCAL YEAR: </v>
      </c>
      <c r="G4" s="402" t="str">
        <f>'Budget Detail Sheet'!D4</f>
        <v>2015/16</v>
      </c>
      <c r="H4" s="402"/>
    </row>
    <row r="5" spans="1:8" ht="25.15" customHeight="1">
      <c r="A5" s="19"/>
      <c r="B5" s="19"/>
      <c r="C5" s="19"/>
      <c r="D5" s="19"/>
      <c r="E5" s="19"/>
      <c r="F5" s="118" t="str">
        <f>'Budget Detail Sheet'!C5</f>
        <v xml:space="preserve">ALLOCATION NUMBER: </v>
      </c>
      <c r="G5" s="43" t="str">
        <f>'Budget Detail Sheet'!D5</f>
        <v>15-328-156</v>
      </c>
      <c r="H5" s="119"/>
    </row>
    <row r="6" spans="1:8" ht="7.9" customHeight="1">
      <c r="A6" s="52"/>
      <c r="B6" s="52"/>
      <c r="C6" s="52"/>
      <c r="D6" s="52"/>
      <c r="E6" s="52"/>
      <c r="F6" s="52"/>
      <c r="G6" s="52"/>
      <c r="H6" s="52"/>
    </row>
    <row r="7" spans="1:8" ht="20.25">
      <c r="A7" s="325" t="s">
        <v>348</v>
      </c>
      <c r="B7" s="325"/>
      <c r="C7" s="325"/>
      <c r="D7" s="325"/>
      <c r="E7" s="325"/>
      <c r="F7" s="325"/>
      <c r="G7" s="325"/>
      <c r="H7" s="325"/>
    </row>
    <row r="8" spans="1:8" ht="18">
      <c r="A8" s="400" t="s">
        <v>487</v>
      </c>
      <c r="B8" s="400"/>
      <c r="C8" s="400"/>
      <c r="D8" s="400"/>
      <c r="E8" s="400"/>
      <c r="F8" s="400"/>
      <c r="G8" s="400"/>
      <c r="H8" s="400"/>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403" t="s">
        <v>488</v>
      </c>
      <c r="B11" s="404"/>
      <c r="C11" s="404"/>
      <c r="D11" s="404"/>
      <c r="E11" s="404"/>
      <c r="F11" s="404"/>
      <c r="G11" s="404"/>
      <c r="H11" s="405"/>
    </row>
    <row r="12" spans="1:8" ht="7.9" customHeight="1" thickBot="1">
      <c r="A12" s="52"/>
      <c r="B12" s="52"/>
      <c r="C12" s="52"/>
      <c r="D12" s="52"/>
      <c r="E12" s="52"/>
      <c r="F12" s="52"/>
      <c r="G12" s="52"/>
      <c r="H12" s="52"/>
    </row>
    <row r="13" spans="1:8" s="127" customFormat="1" ht="37.15" customHeight="1" thickBot="1">
      <c r="A13" s="124" t="s">
        <v>350</v>
      </c>
      <c r="B13" s="406" t="s">
        <v>351</v>
      </c>
      <c r="C13" s="407"/>
      <c r="D13" s="407"/>
      <c r="E13" s="408"/>
      <c r="F13" s="124" t="s">
        <v>352</v>
      </c>
      <c r="G13" s="125" t="s">
        <v>353</v>
      </c>
      <c r="H13" s="126" t="s">
        <v>354</v>
      </c>
    </row>
    <row r="14" spans="1:8" s="127" customFormat="1" ht="37.9" customHeight="1">
      <c r="A14" s="409" t="s">
        <v>362</v>
      </c>
      <c r="B14" s="412" t="s">
        <v>826</v>
      </c>
      <c r="C14" s="413"/>
      <c r="D14" s="413"/>
      <c r="E14" s="414"/>
      <c r="F14" s="421" t="s">
        <v>859</v>
      </c>
      <c r="G14" s="128" t="s">
        <v>823</v>
      </c>
      <c r="H14" s="128" t="s">
        <v>824</v>
      </c>
    </row>
    <row r="15" spans="1:8" s="127" customFormat="1" ht="37.9" customHeight="1">
      <c r="A15" s="410"/>
      <c r="B15" s="415"/>
      <c r="C15" s="416"/>
      <c r="D15" s="416"/>
      <c r="E15" s="417"/>
      <c r="F15" s="422"/>
      <c r="G15" s="251"/>
      <c r="H15" s="251" t="s">
        <v>816</v>
      </c>
    </row>
    <row r="16" spans="1:8" s="127" customFormat="1" ht="37.9" customHeight="1">
      <c r="A16" s="410"/>
      <c r="B16" s="415"/>
      <c r="C16" s="416"/>
      <c r="D16" s="416"/>
      <c r="E16" s="417"/>
      <c r="F16" s="422"/>
      <c r="G16" s="129"/>
      <c r="H16" s="129" t="s">
        <v>818</v>
      </c>
    </row>
    <row r="17" spans="1:8" s="127" customFormat="1" ht="37.9" customHeight="1" thickBot="1">
      <c r="A17" s="411"/>
      <c r="B17" s="418"/>
      <c r="C17" s="419"/>
      <c r="D17" s="419"/>
      <c r="E17" s="420"/>
      <c r="F17" s="423"/>
      <c r="G17" s="130"/>
      <c r="H17" s="130" t="s">
        <v>827</v>
      </c>
    </row>
    <row r="18" spans="1:8" s="127" customFormat="1" ht="37.9" customHeight="1">
      <c r="A18" s="409"/>
      <c r="B18" s="412"/>
      <c r="C18" s="413"/>
      <c r="D18" s="413"/>
      <c r="E18" s="414"/>
      <c r="F18" s="421"/>
      <c r="G18" s="128"/>
      <c r="H18" s="128"/>
    </row>
    <row r="19" spans="1:8" s="127" customFormat="1" ht="37.9" customHeight="1">
      <c r="A19" s="410"/>
      <c r="B19" s="415"/>
      <c r="C19" s="416"/>
      <c r="D19" s="416"/>
      <c r="E19" s="417"/>
      <c r="F19" s="422"/>
      <c r="G19" s="251"/>
      <c r="H19" s="251"/>
    </row>
    <row r="20" spans="1:8" s="127" customFormat="1" ht="37.9" customHeight="1">
      <c r="A20" s="410"/>
      <c r="B20" s="415"/>
      <c r="C20" s="416"/>
      <c r="D20" s="416"/>
      <c r="E20" s="417"/>
      <c r="F20" s="422"/>
      <c r="G20" s="129"/>
      <c r="H20" s="129"/>
    </row>
    <row r="21" spans="1:8" s="127" customFormat="1" ht="37.9" customHeight="1" thickBot="1">
      <c r="A21" s="411"/>
      <c r="B21" s="418"/>
      <c r="C21" s="419"/>
      <c r="D21" s="419"/>
      <c r="E21" s="420"/>
      <c r="F21" s="423"/>
      <c r="G21" s="130"/>
      <c r="H21" s="130"/>
    </row>
    <row r="22" spans="1:8" s="127" customFormat="1" ht="37.9" customHeight="1">
      <c r="A22" s="409" t="s">
        <v>363</v>
      </c>
      <c r="B22" s="424" t="s">
        <v>860</v>
      </c>
      <c r="C22" s="425"/>
      <c r="D22" s="425"/>
      <c r="E22" s="426"/>
      <c r="F22" s="421" t="s">
        <v>861</v>
      </c>
      <c r="G22" s="128" t="s">
        <v>822</v>
      </c>
      <c r="H22" s="128" t="s">
        <v>824</v>
      </c>
    </row>
    <row r="23" spans="1:8" s="127" customFormat="1" ht="37.9" customHeight="1">
      <c r="A23" s="410"/>
      <c r="B23" s="427"/>
      <c r="C23" s="428"/>
      <c r="D23" s="428"/>
      <c r="E23" s="429"/>
      <c r="F23" s="422"/>
      <c r="G23" s="129" t="s">
        <v>808</v>
      </c>
      <c r="H23" s="251" t="s">
        <v>816</v>
      </c>
    </row>
    <row r="24" spans="1:8" s="127" customFormat="1" ht="37.9" customHeight="1">
      <c r="A24" s="410"/>
      <c r="B24" s="427"/>
      <c r="C24" s="428"/>
      <c r="D24" s="428"/>
      <c r="E24" s="429"/>
      <c r="F24" s="422"/>
      <c r="G24" s="129" t="s">
        <v>830</v>
      </c>
      <c r="H24" s="129" t="s">
        <v>818</v>
      </c>
    </row>
    <row r="25" spans="1:8" s="127" customFormat="1" ht="37.9" customHeight="1" thickBot="1">
      <c r="A25" s="411"/>
      <c r="B25" s="430"/>
      <c r="C25" s="431"/>
      <c r="D25" s="431"/>
      <c r="E25" s="432"/>
      <c r="F25" s="423"/>
      <c r="G25" s="130"/>
      <c r="H25" s="130" t="s">
        <v>862</v>
      </c>
    </row>
    <row r="26" spans="1:8" s="127" customFormat="1" ht="37.9" customHeight="1">
      <c r="A26" s="409" t="s">
        <v>364</v>
      </c>
      <c r="B26" s="412" t="s">
        <v>863</v>
      </c>
      <c r="C26" s="413"/>
      <c r="D26" s="413"/>
      <c r="E26" s="414"/>
      <c r="F26" s="421" t="s">
        <v>864</v>
      </c>
      <c r="G26" s="128" t="s">
        <v>808</v>
      </c>
      <c r="H26" s="128" t="s">
        <v>824</v>
      </c>
    </row>
    <row r="27" spans="1:8" s="127" customFormat="1" ht="37.9" customHeight="1">
      <c r="A27" s="410"/>
      <c r="B27" s="415"/>
      <c r="C27" s="416"/>
      <c r="D27" s="416"/>
      <c r="E27" s="417"/>
      <c r="F27" s="422"/>
      <c r="G27" s="251"/>
      <c r="H27" s="251" t="s">
        <v>816</v>
      </c>
    </row>
    <row r="28" spans="1:8" s="127" customFormat="1" ht="37.9" customHeight="1">
      <c r="A28" s="410"/>
      <c r="B28" s="415"/>
      <c r="C28" s="416"/>
      <c r="D28" s="416"/>
      <c r="E28" s="417"/>
      <c r="F28" s="422"/>
      <c r="G28" s="129"/>
      <c r="H28" s="129" t="s">
        <v>818</v>
      </c>
    </row>
    <row r="29" spans="1:8" s="127" customFormat="1" ht="37.9" customHeight="1" thickBot="1">
      <c r="A29" s="411"/>
      <c r="B29" s="418"/>
      <c r="C29" s="419"/>
      <c r="D29" s="419"/>
      <c r="E29" s="420"/>
      <c r="F29" s="423"/>
      <c r="G29" s="130"/>
      <c r="H29" s="130" t="s">
        <v>825</v>
      </c>
    </row>
    <row r="30" spans="1:8" s="127" customFormat="1" ht="37.9" customHeight="1">
      <c r="A30" s="409" t="s">
        <v>365</v>
      </c>
      <c r="B30" s="412" t="s">
        <v>865</v>
      </c>
      <c r="C30" s="413"/>
      <c r="D30" s="413"/>
      <c r="E30" s="414"/>
      <c r="F30" s="421" t="s">
        <v>866</v>
      </c>
      <c r="G30" s="128" t="s">
        <v>808</v>
      </c>
      <c r="H30" s="252" t="s">
        <v>824</v>
      </c>
    </row>
    <row r="31" spans="1:8" s="127" customFormat="1" ht="37.9" customHeight="1">
      <c r="A31" s="410"/>
      <c r="B31" s="415"/>
      <c r="C31" s="416"/>
      <c r="D31" s="416"/>
      <c r="E31" s="417"/>
      <c r="F31" s="422"/>
      <c r="G31" s="129" t="s">
        <v>830</v>
      </c>
      <c r="H31" s="129" t="s">
        <v>816</v>
      </c>
    </row>
    <row r="32" spans="1:8" s="127" customFormat="1" ht="37.9" customHeight="1">
      <c r="A32" s="410"/>
      <c r="B32" s="415"/>
      <c r="C32" s="416"/>
      <c r="D32" s="416"/>
      <c r="E32" s="417"/>
      <c r="F32" s="422"/>
      <c r="G32" s="129"/>
      <c r="H32" s="129" t="s">
        <v>818</v>
      </c>
    </row>
    <row r="33" spans="1:8" s="127" customFormat="1" ht="37.9" customHeight="1" thickBot="1">
      <c r="A33" s="411"/>
      <c r="B33" s="418"/>
      <c r="C33" s="419"/>
      <c r="D33" s="419"/>
      <c r="E33" s="420"/>
      <c r="F33" s="423"/>
      <c r="G33" s="130"/>
      <c r="H33" s="130" t="s">
        <v>828</v>
      </c>
    </row>
    <row r="34" spans="1:8" s="127" customFormat="1" ht="37.9" customHeight="1">
      <c r="A34" s="409" t="s">
        <v>366</v>
      </c>
      <c r="B34" s="412" t="s">
        <v>867</v>
      </c>
      <c r="C34" s="413"/>
      <c r="D34" s="413"/>
      <c r="E34" s="414"/>
      <c r="F34" s="421" t="s">
        <v>829</v>
      </c>
      <c r="G34" s="128" t="s">
        <v>808</v>
      </c>
      <c r="H34" s="128" t="s">
        <v>824</v>
      </c>
    </row>
    <row r="35" spans="1:8" s="127" customFormat="1" ht="37.9" customHeight="1">
      <c r="A35" s="410"/>
      <c r="B35" s="415"/>
      <c r="C35" s="416"/>
      <c r="D35" s="416"/>
      <c r="E35" s="417"/>
      <c r="F35" s="422"/>
      <c r="G35" s="129" t="s">
        <v>830</v>
      </c>
      <c r="H35" s="129" t="s">
        <v>816</v>
      </c>
    </row>
    <row r="36" spans="1:8" s="127" customFormat="1" ht="37.9" customHeight="1">
      <c r="A36" s="410"/>
      <c r="B36" s="415"/>
      <c r="C36" s="416"/>
      <c r="D36" s="416"/>
      <c r="E36" s="417"/>
      <c r="F36" s="422"/>
      <c r="G36" s="129"/>
      <c r="H36" s="129" t="s">
        <v>818</v>
      </c>
    </row>
    <row r="37" spans="1:8" s="127" customFormat="1" ht="37.9" customHeight="1" thickBot="1">
      <c r="A37" s="411"/>
      <c r="B37" s="418"/>
      <c r="C37" s="419"/>
      <c r="D37" s="419"/>
      <c r="E37" s="420"/>
      <c r="F37" s="423"/>
      <c r="G37" s="130"/>
      <c r="H37" s="130" t="s">
        <v>825</v>
      </c>
    </row>
    <row r="38" spans="1:8" s="127" customFormat="1" ht="37.9" customHeight="1">
      <c r="A38" s="409" t="s">
        <v>367</v>
      </c>
      <c r="B38" s="412"/>
      <c r="C38" s="413"/>
      <c r="D38" s="413"/>
      <c r="E38" s="414"/>
      <c r="F38" s="421"/>
      <c r="G38" s="128"/>
      <c r="H38" s="128"/>
    </row>
    <row r="39" spans="1:8" s="127" customFormat="1" ht="37.9" customHeight="1">
      <c r="A39" s="410"/>
      <c r="B39" s="415"/>
      <c r="C39" s="416"/>
      <c r="D39" s="416"/>
      <c r="E39" s="417"/>
      <c r="F39" s="422"/>
      <c r="G39" s="129"/>
      <c r="H39" s="129"/>
    </row>
    <row r="40" spans="1:8" s="127" customFormat="1" ht="37.9" customHeight="1">
      <c r="A40" s="410"/>
      <c r="B40" s="415"/>
      <c r="C40" s="416"/>
      <c r="D40" s="416"/>
      <c r="E40" s="417"/>
      <c r="F40" s="422"/>
      <c r="G40" s="129"/>
      <c r="H40" s="129"/>
    </row>
    <row r="41" spans="1:8" s="127" customFormat="1" ht="37.9" customHeight="1" thickBot="1">
      <c r="A41" s="411"/>
      <c r="B41" s="418"/>
      <c r="C41" s="419"/>
      <c r="D41" s="419"/>
      <c r="E41" s="420"/>
      <c r="F41" s="423"/>
      <c r="G41" s="130"/>
      <c r="H41" s="130"/>
    </row>
    <row r="42" spans="1:8" s="127" customFormat="1" ht="37.9" customHeight="1">
      <c r="A42" s="409" t="s">
        <v>368</v>
      </c>
      <c r="B42" s="412"/>
      <c r="C42" s="413"/>
      <c r="D42" s="413"/>
      <c r="E42" s="414"/>
      <c r="F42" s="421"/>
      <c r="G42" s="128"/>
      <c r="H42" s="128"/>
    </row>
    <row r="43" spans="1:8" s="127" customFormat="1" ht="37.9" customHeight="1">
      <c r="A43" s="410"/>
      <c r="B43" s="415"/>
      <c r="C43" s="416"/>
      <c r="D43" s="416"/>
      <c r="E43" s="417"/>
      <c r="F43" s="422"/>
      <c r="G43" s="129"/>
      <c r="H43" s="129"/>
    </row>
    <row r="44" spans="1:8" s="127" customFormat="1" ht="37.9" customHeight="1">
      <c r="A44" s="410"/>
      <c r="B44" s="415"/>
      <c r="C44" s="416"/>
      <c r="D44" s="416"/>
      <c r="E44" s="417"/>
      <c r="F44" s="422"/>
      <c r="G44" s="129"/>
      <c r="H44" s="129"/>
    </row>
    <row r="45" spans="1:8" s="127" customFormat="1" ht="37.9" customHeight="1" thickBot="1">
      <c r="A45" s="411"/>
      <c r="B45" s="418"/>
      <c r="C45" s="419"/>
      <c r="D45" s="419"/>
      <c r="E45" s="420"/>
      <c r="F45" s="423"/>
      <c r="G45" s="130"/>
      <c r="H45" s="130"/>
    </row>
    <row r="46" spans="1:8" s="127" customFormat="1" ht="37.9" customHeight="1">
      <c r="A46" s="409" t="s">
        <v>369</v>
      </c>
      <c r="B46" s="412"/>
      <c r="C46" s="413"/>
      <c r="D46" s="413"/>
      <c r="E46" s="414"/>
      <c r="F46" s="421"/>
      <c r="G46" s="128"/>
      <c r="H46" s="128"/>
    </row>
    <row r="47" spans="1:8" s="127" customFormat="1" ht="37.9" customHeight="1">
      <c r="A47" s="410"/>
      <c r="B47" s="415"/>
      <c r="C47" s="416"/>
      <c r="D47" s="416"/>
      <c r="E47" s="417"/>
      <c r="F47" s="422"/>
      <c r="G47" s="129"/>
      <c r="H47" s="129"/>
    </row>
    <row r="48" spans="1:8" s="127" customFormat="1" ht="37.9" customHeight="1">
      <c r="A48" s="410"/>
      <c r="B48" s="415"/>
      <c r="C48" s="416"/>
      <c r="D48" s="416"/>
      <c r="E48" s="417"/>
      <c r="F48" s="422"/>
      <c r="G48" s="129"/>
      <c r="H48" s="129"/>
    </row>
    <row r="49" spans="1:8" s="127" customFormat="1" ht="37.9" customHeight="1" thickBot="1">
      <c r="A49" s="411"/>
      <c r="B49" s="418"/>
      <c r="C49" s="419"/>
      <c r="D49" s="419"/>
      <c r="E49" s="420"/>
      <c r="F49" s="42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3" zoomScale="87" zoomScaleNormal="87" zoomScalePageLayoutView="87" workbookViewId="0">
      <selection activeCell="B22" sqref="B22:E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6" t="s">
        <v>301</v>
      </c>
      <c r="F1" s="366"/>
    </row>
    <row r="2" spans="1:8" ht="25.15" customHeight="1">
      <c r="A2" s="18"/>
      <c r="B2" s="18"/>
      <c r="C2" s="18"/>
      <c r="D2" s="18"/>
      <c r="E2" s="18"/>
      <c r="F2" s="117" t="s">
        <v>302</v>
      </c>
      <c r="G2" s="401" t="str">
        <f>'Budget Detail Sheet'!D2</f>
        <v>ADULT EDUCATION BLOCK GRANT</v>
      </c>
      <c r="H2" s="401"/>
    </row>
    <row r="3" spans="1:8" ht="25.15" customHeight="1">
      <c r="A3" s="19"/>
      <c r="B3" s="19"/>
      <c r="C3" s="19"/>
      <c r="D3" s="19"/>
      <c r="E3" s="19"/>
      <c r="F3" s="118" t="str">
        <f>'Budget Detail Sheet'!C3</f>
        <v xml:space="preserve">ENTITY: </v>
      </c>
      <c r="G3" s="402" t="str">
        <f>'Budget Detail Sheet'!D3</f>
        <v>SANTA MONICA -MALIBU USD</v>
      </c>
      <c r="H3" s="402"/>
    </row>
    <row r="4" spans="1:8" ht="25.15" customHeight="1">
      <c r="A4" s="19"/>
      <c r="B4" s="19"/>
      <c r="C4" s="19"/>
      <c r="D4" s="19"/>
      <c r="E4" s="19"/>
      <c r="F4" s="118" t="str">
        <f>'Budget Detail Sheet'!C4</f>
        <v xml:space="preserve">FISCAL YEAR: </v>
      </c>
      <c r="G4" s="402" t="str">
        <f>'Budget Detail Sheet'!D4</f>
        <v>2015/16</v>
      </c>
      <c r="H4" s="402"/>
    </row>
    <row r="5" spans="1:8" ht="25.15" customHeight="1">
      <c r="A5" s="19"/>
      <c r="B5" s="19"/>
      <c r="C5" s="19"/>
      <c r="D5" s="19"/>
      <c r="E5" s="19"/>
      <c r="F5" s="118" t="str">
        <f>'Budget Detail Sheet'!C5</f>
        <v xml:space="preserve">ALLOCATION NUMBER: </v>
      </c>
      <c r="G5" s="43" t="str">
        <f>'Budget Detail Sheet'!D5</f>
        <v>15-328-156</v>
      </c>
      <c r="H5" s="119"/>
    </row>
    <row r="6" spans="1:8" ht="7.9" customHeight="1">
      <c r="A6" s="52"/>
      <c r="B6" s="52"/>
      <c r="C6" s="52"/>
      <c r="D6" s="52"/>
      <c r="E6" s="52"/>
      <c r="F6" s="52"/>
      <c r="G6" s="52"/>
      <c r="H6" s="52"/>
    </row>
    <row r="7" spans="1:8" ht="20.25">
      <c r="A7" s="325" t="s">
        <v>348</v>
      </c>
      <c r="B7" s="325"/>
      <c r="C7" s="325"/>
      <c r="D7" s="325"/>
      <c r="E7" s="325"/>
      <c r="F7" s="325"/>
      <c r="G7" s="325"/>
      <c r="H7" s="325"/>
    </row>
    <row r="8" spans="1:8" ht="18">
      <c r="A8" s="400" t="s">
        <v>487</v>
      </c>
      <c r="B8" s="400"/>
      <c r="C8" s="400"/>
      <c r="D8" s="400"/>
      <c r="E8" s="400"/>
      <c r="F8" s="400"/>
      <c r="G8" s="400"/>
      <c r="H8" s="400"/>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403" t="s">
        <v>489</v>
      </c>
      <c r="B11" s="404"/>
      <c r="C11" s="404"/>
      <c r="D11" s="404"/>
      <c r="E11" s="404"/>
      <c r="F11" s="404"/>
      <c r="G11" s="404"/>
      <c r="H11" s="405"/>
    </row>
    <row r="12" spans="1:8" ht="7.9" customHeight="1" thickBot="1">
      <c r="A12" s="52"/>
      <c r="B12" s="52"/>
      <c r="C12" s="52"/>
      <c r="D12" s="52"/>
      <c r="E12" s="52"/>
      <c r="F12" s="52"/>
      <c r="G12" s="52"/>
      <c r="H12" s="52"/>
    </row>
    <row r="13" spans="1:8" s="127" customFormat="1" ht="37.15" customHeight="1" thickBot="1">
      <c r="A13" s="124" t="s">
        <v>350</v>
      </c>
      <c r="B13" s="406" t="s">
        <v>351</v>
      </c>
      <c r="C13" s="407"/>
      <c r="D13" s="407"/>
      <c r="E13" s="408"/>
      <c r="F13" s="124" t="s">
        <v>352</v>
      </c>
      <c r="G13" s="125" t="s">
        <v>353</v>
      </c>
      <c r="H13" s="126" t="s">
        <v>354</v>
      </c>
    </row>
    <row r="14" spans="1:8" s="127" customFormat="1" ht="37.9" customHeight="1">
      <c r="A14" s="409" t="s">
        <v>370</v>
      </c>
      <c r="B14" s="412" t="s">
        <v>868</v>
      </c>
      <c r="C14" s="413"/>
      <c r="D14" s="413"/>
      <c r="E14" s="414"/>
      <c r="F14" s="421" t="s">
        <v>870</v>
      </c>
      <c r="G14" s="251" t="s">
        <v>822</v>
      </c>
      <c r="H14" s="251" t="s">
        <v>831</v>
      </c>
    </row>
    <row r="15" spans="1:8" s="127" customFormat="1" ht="37.9" customHeight="1">
      <c r="A15" s="410"/>
      <c r="B15" s="415"/>
      <c r="C15" s="416"/>
      <c r="D15" s="416"/>
      <c r="E15" s="417"/>
      <c r="F15" s="422"/>
      <c r="G15" s="129" t="s">
        <v>808</v>
      </c>
      <c r="H15" s="253" t="s">
        <v>869</v>
      </c>
    </row>
    <row r="16" spans="1:8" s="127" customFormat="1" ht="37.9" customHeight="1" thickBot="1">
      <c r="A16" s="410"/>
      <c r="B16" s="415"/>
      <c r="C16" s="416"/>
      <c r="D16" s="416"/>
      <c r="E16" s="417"/>
      <c r="F16" s="422"/>
      <c r="G16" s="130" t="s">
        <v>830</v>
      </c>
      <c r="H16" s="267"/>
    </row>
    <row r="17" spans="1:8" s="127" customFormat="1" ht="37.9" customHeight="1" thickBot="1">
      <c r="A17" s="411"/>
      <c r="B17" s="418"/>
      <c r="C17" s="419"/>
      <c r="D17" s="419"/>
      <c r="E17" s="420"/>
      <c r="F17" s="423"/>
      <c r="G17" s="266"/>
      <c r="H17" s="130"/>
    </row>
    <row r="18" spans="1:8" s="127" customFormat="1" ht="37.9" customHeight="1">
      <c r="A18" s="409" t="s">
        <v>371</v>
      </c>
      <c r="B18" s="412" t="s">
        <v>872</v>
      </c>
      <c r="C18" s="413"/>
      <c r="D18" s="413"/>
      <c r="E18" s="414"/>
      <c r="F18" s="421" t="s">
        <v>871</v>
      </c>
      <c r="G18" s="128" t="s">
        <v>808</v>
      </c>
      <c r="H18" s="128" t="s">
        <v>824</v>
      </c>
    </row>
    <row r="19" spans="1:8" s="127" customFormat="1" ht="37.9" customHeight="1">
      <c r="A19" s="410"/>
      <c r="B19" s="415"/>
      <c r="C19" s="416"/>
      <c r="D19" s="416"/>
      <c r="E19" s="417"/>
      <c r="F19" s="422"/>
      <c r="G19" s="257" t="s">
        <v>830</v>
      </c>
      <c r="H19" s="251" t="s">
        <v>816</v>
      </c>
    </row>
    <row r="20" spans="1:8" s="127" customFormat="1" ht="37.9" customHeight="1">
      <c r="A20" s="410"/>
      <c r="B20" s="415"/>
      <c r="C20" s="416"/>
      <c r="D20" s="416"/>
      <c r="E20" s="417"/>
      <c r="F20" s="422"/>
      <c r="G20" s="129"/>
      <c r="H20" s="129" t="s">
        <v>818</v>
      </c>
    </row>
    <row r="21" spans="1:8" s="127" customFormat="1" ht="37.9" customHeight="1" thickBot="1">
      <c r="A21" s="411"/>
      <c r="B21" s="418"/>
      <c r="C21" s="419"/>
      <c r="D21" s="419"/>
      <c r="E21" s="420"/>
      <c r="F21" s="423"/>
      <c r="G21" s="130"/>
      <c r="H21" s="130"/>
    </row>
    <row r="22" spans="1:8" s="127" customFormat="1" ht="37.9" customHeight="1">
      <c r="A22" s="409" t="s">
        <v>372</v>
      </c>
      <c r="B22" s="412"/>
      <c r="C22" s="413"/>
      <c r="D22" s="413"/>
      <c r="E22" s="414"/>
      <c r="F22" s="421"/>
      <c r="G22" s="128"/>
      <c r="H22" s="128"/>
    </row>
    <row r="23" spans="1:8" s="127" customFormat="1" ht="37.9" customHeight="1">
      <c r="A23" s="410"/>
      <c r="B23" s="415"/>
      <c r="C23" s="416"/>
      <c r="D23" s="416"/>
      <c r="E23" s="417"/>
      <c r="F23" s="422"/>
      <c r="G23" s="129"/>
      <c r="H23" s="129"/>
    </row>
    <row r="24" spans="1:8" s="127" customFormat="1" ht="37.9" customHeight="1">
      <c r="A24" s="410"/>
      <c r="B24" s="415"/>
      <c r="C24" s="416"/>
      <c r="D24" s="416"/>
      <c r="E24" s="417"/>
      <c r="F24" s="422"/>
      <c r="G24" s="129"/>
      <c r="H24" s="129"/>
    </row>
    <row r="25" spans="1:8" s="127" customFormat="1" ht="37.9" customHeight="1" thickBot="1">
      <c r="A25" s="411"/>
      <c r="B25" s="418"/>
      <c r="C25" s="419"/>
      <c r="D25" s="419"/>
      <c r="E25" s="420"/>
      <c r="F25" s="423"/>
      <c r="G25" s="130"/>
      <c r="H25" s="130"/>
    </row>
    <row r="26" spans="1:8" s="127" customFormat="1" ht="37.9" customHeight="1">
      <c r="A26" s="409" t="s">
        <v>373</v>
      </c>
      <c r="B26" s="412"/>
      <c r="C26" s="413"/>
      <c r="D26" s="413"/>
      <c r="E26" s="414"/>
      <c r="F26" s="421"/>
      <c r="G26" s="128"/>
      <c r="H26" s="128"/>
    </row>
    <row r="27" spans="1:8" s="127" customFormat="1" ht="37.9" customHeight="1">
      <c r="A27" s="410"/>
      <c r="B27" s="415"/>
      <c r="C27" s="416"/>
      <c r="D27" s="416"/>
      <c r="E27" s="417"/>
      <c r="F27" s="422"/>
      <c r="G27" s="129"/>
      <c r="H27" s="129"/>
    </row>
    <row r="28" spans="1:8" s="127" customFormat="1" ht="37.9" customHeight="1">
      <c r="A28" s="410"/>
      <c r="B28" s="415"/>
      <c r="C28" s="416"/>
      <c r="D28" s="416"/>
      <c r="E28" s="417"/>
      <c r="F28" s="422"/>
      <c r="G28" s="129"/>
      <c r="H28" s="129"/>
    </row>
    <row r="29" spans="1:8" s="127" customFormat="1" ht="37.9" customHeight="1" thickBot="1">
      <c r="A29" s="411"/>
      <c r="B29" s="418"/>
      <c r="C29" s="419"/>
      <c r="D29" s="419"/>
      <c r="E29" s="420"/>
      <c r="F29" s="423"/>
      <c r="G29" s="130"/>
      <c r="H29" s="130"/>
    </row>
    <row r="30" spans="1:8" s="127" customFormat="1" ht="37.9" customHeight="1">
      <c r="A30" s="409" t="s">
        <v>374</v>
      </c>
      <c r="B30" s="412"/>
      <c r="C30" s="413"/>
      <c r="D30" s="413"/>
      <c r="E30" s="414"/>
      <c r="F30" s="421"/>
      <c r="G30" s="128"/>
      <c r="H30" s="128"/>
    </row>
    <row r="31" spans="1:8" s="127" customFormat="1" ht="37.9" customHeight="1">
      <c r="A31" s="410"/>
      <c r="B31" s="415"/>
      <c r="C31" s="416"/>
      <c r="D31" s="416"/>
      <c r="E31" s="417"/>
      <c r="F31" s="422"/>
      <c r="G31" s="129"/>
      <c r="H31" s="129"/>
    </row>
    <row r="32" spans="1:8" s="127" customFormat="1" ht="37.9" customHeight="1">
      <c r="A32" s="410"/>
      <c r="B32" s="415"/>
      <c r="C32" s="416"/>
      <c r="D32" s="416"/>
      <c r="E32" s="417"/>
      <c r="F32" s="422"/>
      <c r="G32" s="129"/>
      <c r="H32" s="129"/>
    </row>
    <row r="33" spans="1:8" s="127" customFormat="1" ht="37.9" customHeight="1" thickBot="1">
      <c r="A33" s="411"/>
      <c r="B33" s="418"/>
      <c r="C33" s="419"/>
      <c r="D33" s="419"/>
      <c r="E33" s="420"/>
      <c r="F33" s="423"/>
      <c r="G33" s="130"/>
      <c r="H33" s="130"/>
    </row>
    <row r="34" spans="1:8" s="127" customFormat="1" ht="37.9" customHeight="1">
      <c r="A34" s="409" t="s">
        <v>375</v>
      </c>
      <c r="B34" s="412"/>
      <c r="C34" s="413"/>
      <c r="D34" s="413"/>
      <c r="E34" s="414"/>
      <c r="F34" s="421"/>
      <c r="G34" s="128"/>
      <c r="H34" s="128"/>
    </row>
    <row r="35" spans="1:8" s="127" customFormat="1" ht="37.9" customHeight="1">
      <c r="A35" s="410"/>
      <c r="B35" s="415"/>
      <c r="C35" s="416"/>
      <c r="D35" s="416"/>
      <c r="E35" s="417"/>
      <c r="F35" s="422"/>
      <c r="G35" s="129"/>
      <c r="H35" s="129"/>
    </row>
    <row r="36" spans="1:8" s="127" customFormat="1" ht="37.9" customHeight="1">
      <c r="A36" s="410"/>
      <c r="B36" s="415"/>
      <c r="C36" s="416"/>
      <c r="D36" s="416"/>
      <c r="E36" s="417"/>
      <c r="F36" s="422"/>
      <c r="G36" s="129"/>
      <c r="H36" s="129"/>
    </row>
    <row r="37" spans="1:8" s="127" customFormat="1" ht="37.9" customHeight="1" thickBot="1">
      <c r="A37" s="411"/>
      <c r="B37" s="418"/>
      <c r="C37" s="419"/>
      <c r="D37" s="419"/>
      <c r="E37" s="420"/>
      <c r="F37" s="423"/>
      <c r="G37" s="130"/>
      <c r="H37" s="130"/>
    </row>
    <row r="38" spans="1:8" s="127" customFormat="1" ht="37.9" customHeight="1">
      <c r="A38" s="409" t="s">
        <v>376</v>
      </c>
      <c r="B38" s="412"/>
      <c r="C38" s="413"/>
      <c r="D38" s="413"/>
      <c r="E38" s="414"/>
      <c r="F38" s="421"/>
      <c r="G38" s="128"/>
      <c r="H38" s="128"/>
    </row>
    <row r="39" spans="1:8" s="127" customFormat="1" ht="37.9" customHeight="1">
      <c r="A39" s="410"/>
      <c r="B39" s="415"/>
      <c r="C39" s="416"/>
      <c r="D39" s="416"/>
      <c r="E39" s="417"/>
      <c r="F39" s="422"/>
      <c r="G39" s="129"/>
      <c r="H39" s="129"/>
    </row>
    <row r="40" spans="1:8" s="127" customFormat="1" ht="37.9" customHeight="1">
      <c r="A40" s="410"/>
      <c r="B40" s="415"/>
      <c r="C40" s="416"/>
      <c r="D40" s="416"/>
      <c r="E40" s="417"/>
      <c r="F40" s="422"/>
      <c r="G40" s="129"/>
      <c r="H40" s="129"/>
    </row>
    <row r="41" spans="1:8" s="127" customFormat="1" ht="37.9" customHeight="1" thickBot="1">
      <c r="A41" s="411"/>
      <c r="B41" s="418"/>
      <c r="C41" s="419"/>
      <c r="D41" s="419"/>
      <c r="E41" s="420"/>
      <c r="F41" s="423"/>
      <c r="G41" s="130"/>
      <c r="H41" s="130"/>
    </row>
    <row r="42" spans="1:8" s="127" customFormat="1" ht="37.9" customHeight="1">
      <c r="A42" s="409" t="s">
        <v>377</v>
      </c>
      <c r="B42" s="412"/>
      <c r="C42" s="413"/>
      <c r="D42" s="413"/>
      <c r="E42" s="414"/>
      <c r="F42" s="421"/>
      <c r="G42" s="128"/>
      <c r="H42" s="128"/>
    </row>
    <row r="43" spans="1:8" s="127" customFormat="1" ht="37.9" customHeight="1">
      <c r="A43" s="410"/>
      <c r="B43" s="415"/>
      <c r="C43" s="416"/>
      <c r="D43" s="416"/>
      <c r="E43" s="417"/>
      <c r="F43" s="422"/>
      <c r="G43" s="129"/>
      <c r="H43" s="129"/>
    </row>
    <row r="44" spans="1:8" s="127" customFormat="1" ht="37.9" customHeight="1">
      <c r="A44" s="410"/>
      <c r="B44" s="415"/>
      <c r="C44" s="416"/>
      <c r="D44" s="416"/>
      <c r="E44" s="417"/>
      <c r="F44" s="422"/>
      <c r="G44" s="129"/>
      <c r="H44" s="129"/>
    </row>
    <row r="45" spans="1:8" s="127" customFormat="1" ht="37.9" customHeight="1" thickBot="1">
      <c r="A45" s="411"/>
      <c r="B45" s="418"/>
      <c r="C45" s="419"/>
      <c r="D45" s="419"/>
      <c r="E45" s="420"/>
      <c r="F45" s="423"/>
      <c r="G45" s="130"/>
      <c r="H45" s="130"/>
    </row>
    <row r="46" spans="1:8" s="127" customFormat="1" ht="37.9" customHeight="1">
      <c r="A46" s="409" t="s">
        <v>378</v>
      </c>
      <c r="B46" s="412"/>
      <c r="C46" s="413"/>
      <c r="D46" s="413"/>
      <c r="E46" s="414"/>
      <c r="F46" s="421"/>
      <c r="G46" s="128"/>
      <c r="H46" s="128"/>
    </row>
    <row r="47" spans="1:8" s="127" customFormat="1" ht="37.9" customHeight="1">
      <c r="A47" s="410"/>
      <c r="B47" s="415"/>
      <c r="C47" s="416"/>
      <c r="D47" s="416"/>
      <c r="E47" s="417"/>
      <c r="F47" s="422"/>
      <c r="G47" s="129"/>
      <c r="H47" s="129"/>
    </row>
    <row r="48" spans="1:8" s="127" customFormat="1" ht="37.9" customHeight="1">
      <c r="A48" s="410"/>
      <c r="B48" s="415"/>
      <c r="C48" s="416"/>
      <c r="D48" s="416"/>
      <c r="E48" s="417"/>
      <c r="F48" s="422"/>
      <c r="G48" s="129"/>
      <c r="H48" s="129"/>
    </row>
    <row r="49" spans="1:8" s="127" customFormat="1" ht="37.9" customHeight="1" thickBot="1">
      <c r="A49" s="411"/>
      <c r="B49" s="418"/>
      <c r="C49" s="419"/>
      <c r="D49" s="419"/>
      <c r="E49" s="420"/>
      <c r="F49" s="42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6" t="s">
        <v>301</v>
      </c>
      <c r="F1" s="366"/>
    </row>
    <row r="2" spans="1:8" ht="25.15" customHeight="1">
      <c r="A2" s="18"/>
      <c r="B2" s="18"/>
      <c r="C2" s="18"/>
      <c r="D2" s="18"/>
      <c r="E2" s="18"/>
      <c r="F2" s="117" t="s">
        <v>302</v>
      </c>
      <c r="G2" s="401" t="str">
        <f>'Budget Detail Sheet'!D2</f>
        <v>ADULT EDUCATION BLOCK GRANT</v>
      </c>
      <c r="H2" s="401"/>
    </row>
    <row r="3" spans="1:8" ht="25.15" customHeight="1">
      <c r="A3" s="19"/>
      <c r="B3" s="19"/>
      <c r="C3" s="19"/>
      <c r="D3" s="19"/>
      <c r="E3" s="19"/>
      <c r="F3" s="118" t="str">
        <f>'Budget Detail Sheet'!C3</f>
        <v xml:space="preserve">ENTITY: </v>
      </c>
      <c r="G3" s="402" t="str">
        <f>'Budget Detail Sheet'!D3</f>
        <v>SANTA MONICA -MALIBU USD</v>
      </c>
      <c r="H3" s="402"/>
    </row>
    <row r="4" spans="1:8" ht="25.15" customHeight="1">
      <c r="A4" s="19"/>
      <c r="B4" s="19"/>
      <c r="C4" s="19"/>
      <c r="D4" s="19"/>
      <c r="E4" s="19"/>
      <c r="F4" s="118" t="str">
        <f>'Budget Detail Sheet'!C4</f>
        <v xml:space="preserve">FISCAL YEAR: </v>
      </c>
      <c r="G4" s="402" t="str">
        <f>'Budget Detail Sheet'!D4</f>
        <v>2015/16</v>
      </c>
      <c r="H4" s="402"/>
    </row>
    <row r="5" spans="1:8" ht="25.15" customHeight="1">
      <c r="A5" s="19"/>
      <c r="B5" s="19"/>
      <c r="C5" s="19"/>
      <c r="D5" s="19"/>
      <c r="E5" s="19"/>
      <c r="F5" s="118" t="str">
        <f>'Budget Detail Sheet'!C5</f>
        <v xml:space="preserve">ALLOCATION NUMBER: </v>
      </c>
      <c r="G5" s="43" t="str">
        <f>'Budget Detail Sheet'!D5</f>
        <v>15-328-156</v>
      </c>
      <c r="H5" s="119"/>
    </row>
    <row r="6" spans="1:8" ht="7.9" customHeight="1">
      <c r="A6" s="52"/>
      <c r="B6" s="52"/>
      <c r="C6" s="52"/>
      <c r="D6" s="52"/>
      <c r="E6" s="52"/>
      <c r="F6" s="52"/>
      <c r="G6" s="52"/>
      <c r="H6" s="52"/>
    </row>
    <row r="7" spans="1:8" ht="20.25">
      <c r="A7" s="325" t="s">
        <v>348</v>
      </c>
      <c r="B7" s="325"/>
      <c r="C7" s="325"/>
      <c r="D7" s="325"/>
      <c r="E7" s="325"/>
      <c r="F7" s="325"/>
      <c r="G7" s="325"/>
      <c r="H7" s="325"/>
    </row>
    <row r="8" spans="1:8" ht="18">
      <c r="A8" s="400" t="s">
        <v>487</v>
      </c>
      <c r="B8" s="400"/>
      <c r="C8" s="400"/>
      <c r="D8" s="400"/>
      <c r="E8" s="400"/>
      <c r="F8" s="400"/>
      <c r="G8" s="400"/>
      <c r="H8" s="400"/>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33" t="s">
        <v>799</v>
      </c>
      <c r="B11" s="434"/>
      <c r="C11" s="434"/>
      <c r="D11" s="434"/>
      <c r="E11" s="434"/>
      <c r="F11" s="434"/>
      <c r="G11" s="434"/>
      <c r="H11" s="435"/>
    </row>
    <row r="12" spans="1:8" ht="7.9" customHeight="1" thickBot="1">
      <c r="A12" s="52"/>
      <c r="B12" s="52"/>
      <c r="C12" s="52"/>
      <c r="D12" s="52"/>
      <c r="E12" s="52"/>
      <c r="F12" s="52"/>
      <c r="G12" s="52"/>
      <c r="H12" s="52"/>
    </row>
    <row r="13" spans="1:8" s="127" customFormat="1" ht="37.15" customHeight="1" thickBot="1">
      <c r="A13" s="124" t="s">
        <v>350</v>
      </c>
      <c r="B13" s="406" t="s">
        <v>351</v>
      </c>
      <c r="C13" s="407"/>
      <c r="D13" s="407"/>
      <c r="E13" s="408"/>
      <c r="F13" s="124" t="s">
        <v>352</v>
      </c>
      <c r="G13" s="125" t="s">
        <v>353</v>
      </c>
      <c r="H13" s="126" t="s">
        <v>354</v>
      </c>
    </row>
    <row r="14" spans="1:8" s="127" customFormat="1" ht="37.9" customHeight="1">
      <c r="A14" s="409" t="s">
        <v>379</v>
      </c>
      <c r="B14" s="412" t="s">
        <v>874</v>
      </c>
      <c r="C14" s="413"/>
      <c r="D14" s="413"/>
      <c r="E14" s="414"/>
      <c r="F14" s="421" t="s">
        <v>873</v>
      </c>
      <c r="G14" s="251" t="s">
        <v>822</v>
      </c>
      <c r="H14" s="128" t="s">
        <v>833</v>
      </c>
    </row>
    <row r="15" spans="1:8" s="127" customFormat="1" ht="37.9" customHeight="1">
      <c r="A15" s="410"/>
      <c r="B15" s="415"/>
      <c r="C15" s="416"/>
      <c r="D15" s="416"/>
      <c r="E15" s="417"/>
      <c r="F15" s="422"/>
      <c r="G15" s="129" t="s">
        <v>808</v>
      </c>
      <c r="H15" s="129" t="s">
        <v>834</v>
      </c>
    </row>
    <row r="16" spans="1:8" s="127" customFormat="1" ht="37.9" customHeight="1" thickBot="1">
      <c r="A16" s="410"/>
      <c r="B16" s="415"/>
      <c r="C16" s="416"/>
      <c r="D16" s="416"/>
      <c r="E16" s="417"/>
      <c r="F16" s="422"/>
      <c r="G16" s="130" t="s">
        <v>832</v>
      </c>
      <c r="H16" s="129" t="s">
        <v>835</v>
      </c>
    </row>
    <row r="17" spans="1:8" s="127" customFormat="1" ht="37.9" customHeight="1" thickBot="1">
      <c r="A17" s="411"/>
      <c r="B17" s="418"/>
      <c r="C17" s="419"/>
      <c r="D17" s="419"/>
      <c r="E17" s="420"/>
      <c r="F17" s="423"/>
      <c r="G17" s="266"/>
      <c r="H17" s="130" t="s">
        <v>836</v>
      </c>
    </row>
    <row r="18" spans="1:8" s="127" customFormat="1" ht="37.9" customHeight="1">
      <c r="A18" s="409" t="s">
        <v>380</v>
      </c>
      <c r="B18" s="412" t="s">
        <v>875</v>
      </c>
      <c r="C18" s="413"/>
      <c r="D18" s="413"/>
      <c r="E18" s="414"/>
      <c r="F18" s="421" t="s">
        <v>876</v>
      </c>
      <c r="G18" s="128" t="s">
        <v>809</v>
      </c>
      <c r="H18" s="128" t="s">
        <v>837</v>
      </c>
    </row>
    <row r="19" spans="1:8" s="127" customFormat="1" ht="37.9" customHeight="1">
      <c r="A19" s="410"/>
      <c r="B19" s="415"/>
      <c r="C19" s="416"/>
      <c r="D19" s="416"/>
      <c r="E19" s="417"/>
      <c r="F19" s="422"/>
      <c r="G19" s="257" t="s">
        <v>802</v>
      </c>
      <c r="H19" s="129" t="s">
        <v>820</v>
      </c>
    </row>
    <row r="20" spans="1:8" s="127" customFormat="1" ht="37.9" customHeight="1">
      <c r="A20" s="410"/>
      <c r="B20" s="415"/>
      <c r="C20" s="416"/>
      <c r="D20" s="416"/>
      <c r="E20" s="417"/>
      <c r="F20" s="422"/>
      <c r="G20" s="129"/>
      <c r="H20" s="129" t="s">
        <v>839</v>
      </c>
    </row>
    <row r="21" spans="1:8" s="127" customFormat="1" ht="37.9" customHeight="1" thickBot="1">
      <c r="A21" s="411"/>
      <c r="B21" s="418"/>
      <c r="C21" s="419"/>
      <c r="D21" s="419"/>
      <c r="E21" s="420"/>
      <c r="F21" s="423"/>
      <c r="G21" s="130"/>
      <c r="H21" s="130" t="s">
        <v>838</v>
      </c>
    </row>
    <row r="22" spans="1:8" s="127" customFormat="1" ht="37.9" customHeight="1">
      <c r="A22" s="409" t="s">
        <v>381</v>
      </c>
      <c r="B22" s="412"/>
      <c r="C22" s="413"/>
      <c r="D22" s="413"/>
      <c r="E22" s="414"/>
      <c r="F22" s="421"/>
      <c r="G22" s="128"/>
      <c r="H22" s="128"/>
    </row>
    <row r="23" spans="1:8" s="127" customFormat="1" ht="37.9" customHeight="1">
      <c r="A23" s="410"/>
      <c r="B23" s="415"/>
      <c r="C23" s="416"/>
      <c r="D23" s="416"/>
      <c r="E23" s="417"/>
      <c r="F23" s="422"/>
      <c r="G23" s="251"/>
      <c r="H23" s="251"/>
    </row>
    <row r="24" spans="1:8" s="127" customFormat="1" ht="37.9" customHeight="1">
      <c r="A24" s="410"/>
      <c r="B24" s="415"/>
      <c r="C24" s="416"/>
      <c r="D24" s="416"/>
      <c r="E24" s="417"/>
      <c r="F24" s="422"/>
      <c r="G24" s="129"/>
      <c r="H24" s="129"/>
    </row>
    <row r="25" spans="1:8" s="127" customFormat="1" ht="37.9" customHeight="1" thickBot="1">
      <c r="A25" s="411"/>
      <c r="B25" s="418"/>
      <c r="C25" s="419"/>
      <c r="D25" s="419"/>
      <c r="E25" s="420"/>
      <c r="F25" s="423"/>
      <c r="G25" s="130"/>
      <c r="H25" s="130"/>
    </row>
    <row r="26" spans="1:8" s="127" customFormat="1" ht="37.9" customHeight="1">
      <c r="A26" s="409" t="s">
        <v>382</v>
      </c>
      <c r="B26" s="412"/>
      <c r="C26" s="413"/>
      <c r="D26" s="413"/>
      <c r="E26" s="414"/>
      <c r="F26" s="421"/>
      <c r="G26" s="128"/>
      <c r="H26" s="128"/>
    </row>
    <row r="27" spans="1:8" s="127" customFormat="1" ht="37.9" customHeight="1">
      <c r="A27" s="410"/>
      <c r="B27" s="415"/>
      <c r="C27" s="416"/>
      <c r="D27" s="416"/>
      <c r="E27" s="417"/>
      <c r="F27" s="422"/>
      <c r="G27" s="129"/>
      <c r="H27" s="129"/>
    </row>
    <row r="28" spans="1:8" s="127" customFormat="1" ht="37.9" customHeight="1">
      <c r="A28" s="410"/>
      <c r="B28" s="415"/>
      <c r="C28" s="416"/>
      <c r="D28" s="416"/>
      <c r="E28" s="417"/>
      <c r="F28" s="422"/>
      <c r="G28" s="129"/>
      <c r="H28" s="129"/>
    </row>
    <row r="29" spans="1:8" s="127" customFormat="1" ht="37.9" customHeight="1" thickBot="1">
      <c r="A29" s="411"/>
      <c r="B29" s="418"/>
      <c r="C29" s="419"/>
      <c r="D29" s="419"/>
      <c r="E29" s="420"/>
      <c r="F29" s="423"/>
      <c r="G29" s="130"/>
      <c r="H29" s="130"/>
    </row>
    <row r="30" spans="1:8" s="127" customFormat="1" ht="37.9" customHeight="1">
      <c r="A30" s="409" t="s">
        <v>383</v>
      </c>
      <c r="B30" s="412"/>
      <c r="C30" s="413"/>
      <c r="D30" s="413"/>
      <c r="E30" s="414"/>
      <c r="F30" s="421"/>
      <c r="G30" s="128"/>
      <c r="H30" s="128"/>
    </row>
    <row r="31" spans="1:8" s="127" customFormat="1" ht="37.9" customHeight="1">
      <c r="A31" s="410"/>
      <c r="B31" s="415"/>
      <c r="C31" s="416"/>
      <c r="D31" s="416"/>
      <c r="E31" s="417"/>
      <c r="F31" s="422"/>
      <c r="G31" s="129"/>
      <c r="H31" s="129"/>
    </row>
    <row r="32" spans="1:8" s="127" customFormat="1" ht="37.9" customHeight="1">
      <c r="A32" s="410"/>
      <c r="B32" s="415"/>
      <c r="C32" s="416"/>
      <c r="D32" s="416"/>
      <c r="E32" s="417"/>
      <c r="F32" s="422"/>
      <c r="G32" s="129"/>
      <c r="H32" s="129"/>
    </row>
    <row r="33" spans="1:8" s="127" customFormat="1" ht="37.9" customHeight="1" thickBot="1">
      <c r="A33" s="411"/>
      <c r="B33" s="418"/>
      <c r="C33" s="419"/>
      <c r="D33" s="419"/>
      <c r="E33" s="420"/>
      <c r="F33" s="423"/>
      <c r="G33" s="130"/>
      <c r="H33" s="130"/>
    </row>
    <row r="34" spans="1:8" s="127" customFormat="1" ht="37.9" customHeight="1">
      <c r="A34" s="409" t="s">
        <v>384</v>
      </c>
      <c r="B34" s="412"/>
      <c r="C34" s="413"/>
      <c r="D34" s="413"/>
      <c r="E34" s="414"/>
      <c r="F34" s="421"/>
      <c r="G34" s="128"/>
      <c r="H34" s="128"/>
    </row>
    <row r="35" spans="1:8" s="127" customFormat="1" ht="37.9" customHeight="1">
      <c r="A35" s="410"/>
      <c r="B35" s="415"/>
      <c r="C35" s="416"/>
      <c r="D35" s="416"/>
      <c r="E35" s="417"/>
      <c r="F35" s="422"/>
      <c r="G35" s="129"/>
      <c r="H35" s="129"/>
    </row>
    <row r="36" spans="1:8" s="127" customFormat="1" ht="37.9" customHeight="1">
      <c r="A36" s="410"/>
      <c r="B36" s="415"/>
      <c r="C36" s="416"/>
      <c r="D36" s="416"/>
      <c r="E36" s="417"/>
      <c r="F36" s="422"/>
      <c r="G36" s="129"/>
      <c r="H36" s="129"/>
    </row>
    <row r="37" spans="1:8" s="127" customFormat="1" ht="37.9" customHeight="1" thickBot="1">
      <c r="A37" s="411"/>
      <c r="B37" s="418"/>
      <c r="C37" s="419"/>
      <c r="D37" s="419"/>
      <c r="E37" s="420"/>
      <c r="F37" s="423"/>
      <c r="G37" s="130"/>
      <c r="H37" s="130"/>
    </row>
    <row r="38" spans="1:8" s="127" customFormat="1" ht="37.9" customHeight="1">
      <c r="A38" s="409" t="s">
        <v>385</v>
      </c>
      <c r="B38" s="412"/>
      <c r="C38" s="413"/>
      <c r="D38" s="413"/>
      <c r="E38" s="414"/>
      <c r="F38" s="421"/>
      <c r="G38" s="128"/>
      <c r="H38" s="128"/>
    </row>
    <row r="39" spans="1:8" s="127" customFormat="1" ht="37.9" customHeight="1">
      <c r="A39" s="410"/>
      <c r="B39" s="415"/>
      <c r="C39" s="416"/>
      <c r="D39" s="416"/>
      <c r="E39" s="417"/>
      <c r="F39" s="422"/>
      <c r="G39" s="129"/>
      <c r="H39" s="129"/>
    </row>
    <row r="40" spans="1:8" s="127" customFormat="1" ht="37.9" customHeight="1">
      <c r="A40" s="410"/>
      <c r="B40" s="415"/>
      <c r="C40" s="416"/>
      <c r="D40" s="416"/>
      <c r="E40" s="417"/>
      <c r="F40" s="422"/>
      <c r="G40" s="129"/>
      <c r="H40" s="129"/>
    </row>
    <row r="41" spans="1:8" s="127" customFormat="1" ht="37.9" customHeight="1" thickBot="1">
      <c r="A41" s="411"/>
      <c r="B41" s="418"/>
      <c r="C41" s="419"/>
      <c r="D41" s="419"/>
      <c r="E41" s="420"/>
      <c r="F41" s="423"/>
      <c r="G41" s="130"/>
      <c r="H41" s="130"/>
    </row>
    <row r="42" spans="1:8" s="127" customFormat="1" ht="37.9" customHeight="1">
      <c r="A42" s="409" t="s">
        <v>386</v>
      </c>
      <c r="B42" s="412"/>
      <c r="C42" s="413"/>
      <c r="D42" s="413"/>
      <c r="E42" s="414"/>
      <c r="F42" s="421"/>
      <c r="G42" s="128"/>
      <c r="H42" s="128"/>
    </row>
    <row r="43" spans="1:8" s="127" customFormat="1" ht="37.9" customHeight="1">
      <c r="A43" s="410"/>
      <c r="B43" s="415"/>
      <c r="C43" s="416"/>
      <c r="D43" s="416"/>
      <c r="E43" s="417"/>
      <c r="F43" s="422"/>
      <c r="G43" s="129"/>
      <c r="H43" s="129"/>
    </row>
    <row r="44" spans="1:8" s="127" customFormat="1" ht="37.9" customHeight="1">
      <c r="A44" s="410"/>
      <c r="B44" s="415"/>
      <c r="C44" s="416"/>
      <c r="D44" s="416"/>
      <c r="E44" s="417"/>
      <c r="F44" s="422"/>
      <c r="G44" s="129"/>
      <c r="H44" s="129"/>
    </row>
    <row r="45" spans="1:8" s="127" customFormat="1" ht="37.9" customHeight="1" thickBot="1">
      <c r="A45" s="411"/>
      <c r="B45" s="418"/>
      <c r="C45" s="419"/>
      <c r="D45" s="419"/>
      <c r="E45" s="420"/>
      <c r="F45" s="423"/>
      <c r="G45" s="130"/>
      <c r="H45" s="130"/>
    </row>
    <row r="46" spans="1:8" s="127" customFormat="1" ht="37.9" customHeight="1">
      <c r="A46" s="409" t="s">
        <v>387</v>
      </c>
      <c r="B46" s="412"/>
      <c r="C46" s="413"/>
      <c r="D46" s="413"/>
      <c r="E46" s="414"/>
      <c r="F46" s="421"/>
      <c r="G46" s="128"/>
      <c r="H46" s="128"/>
    </row>
    <row r="47" spans="1:8" s="127" customFormat="1" ht="37.9" customHeight="1">
      <c r="A47" s="410"/>
      <c r="B47" s="415"/>
      <c r="C47" s="416"/>
      <c r="D47" s="416"/>
      <c r="E47" s="417"/>
      <c r="F47" s="422"/>
      <c r="G47" s="129"/>
      <c r="H47" s="129"/>
    </row>
    <row r="48" spans="1:8" s="127" customFormat="1" ht="37.9" customHeight="1">
      <c r="A48" s="410"/>
      <c r="B48" s="415"/>
      <c r="C48" s="416"/>
      <c r="D48" s="416"/>
      <c r="E48" s="417"/>
      <c r="F48" s="422"/>
      <c r="G48" s="129"/>
      <c r="H48" s="129"/>
    </row>
    <row r="49" spans="1:8" s="127" customFormat="1" ht="37.9" customHeight="1" thickBot="1">
      <c r="A49" s="411"/>
      <c r="B49" s="418"/>
      <c r="C49" s="419"/>
      <c r="D49" s="419"/>
      <c r="E49" s="420"/>
      <c r="F49" s="42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22" sqref="B22:E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6" t="s">
        <v>301</v>
      </c>
      <c r="F1" s="366"/>
    </row>
    <row r="2" spans="1:8" ht="25.15" customHeight="1">
      <c r="A2" s="18"/>
      <c r="B2" s="18"/>
      <c r="C2" s="18"/>
      <c r="D2" s="18"/>
      <c r="E2" s="18"/>
      <c r="F2" s="117" t="s">
        <v>302</v>
      </c>
      <c r="G2" s="401" t="str">
        <f>'Budget Detail Sheet'!D2</f>
        <v>ADULT EDUCATION BLOCK GRANT</v>
      </c>
      <c r="H2" s="401"/>
    </row>
    <row r="3" spans="1:8" ht="25.15" customHeight="1">
      <c r="A3" s="19"/>
      <c r="B3" s="19"/>
      <c r="C3" s="19"/>
      <c r="D3" s="19"/>
      <c r="E3" s="19"/>
      <c r="F3" s="118" t="str">
        <f>'Budget Detail Sheet'!C3</f>
        <v xml:space="preserve">ENTITY: </v>
      </c>
      <c r="G3" s="402" t="str">
        <f>'Budget Detail Sheet'!D3</f>
        <v>SANTA MONICA -MALIBU USD</v>
      </c>
      <c r="H3" s="402"/>
    </row>
    <row r="4" spans="1:8" ht="25.15" customHeight="1">
      <c r="A4" s="19"/>
      <c r="B4" s="19"/>
      <c r="C4" s="19"/>
      <c r="D4" s="19"/>
      <c r="E4" s="19"/>
      <c r="F4" s="118" t="str">
        <f>'Budget Detail Sheet'!C4</f>
        <v xml:space="preserve">FISCAL YEAR: </v>
      </c>
      <c r="G4" s="402" t="str">
        <f>'Budget Detail Sheet'!D4</f>
        <v>2015/16</v>
      </c>
      <c r="H4" s="402"/>
    </row>
    <row r="5" spans="1:8" ht="25.15" customHeight="1">
      <c r="A5" s="19"/>
      <c r="B5" s="19"/>
      <c r="C5" s="19"/>
      <c r="D5" s="19"/>
      <c r="E5" s="19"/>
      <c r="F5" s="118" t="str">
        <f>'Budget Detail Sheet'!C5</f>
        <v xml:space="preserve">ALLOCATION NUMBER: </v>
      </c>
      <c r="G5" s="43" t="str">
        <f>'Budget Detail Sheet'!D5</f>
        <v>15-328-156</v>
      </c>
      <c r="H5" s="119"/>
    </row>
    <row r="6" spans="1:8" ht="7.9" customHeight="1">
      <c r="A6" s="52"/>
      <c r="B6" s="52"/>
      <c r="C6" s="52"/>
      <c r="D6" s="52"/>
      <c r="E6" s="52"/>
      <c r="F6" s="52"/>
      <c r="G6" s="52"/>
      <c r="H6" s="52"/>
    </row>
    <row r="7" spans="1:8" ht="20.25">
      <c r="A7" s="325" t="s">
        <v>348</v>
      </c>
      <c r="B7" s="325"/>
      <c r="C7" s="325"/>
      <c r="D7" s="325"/>
      <c r="E7" s="325"/>
      <c r="F7" s="325"/>
      <c r="G7" s="325"/>
      <c r="H7" s="325"/>
    </row>
    <row r="8" spans="1:8" ht="18">
      <c r="A8" s="400" t="s">
        <v>487</v>
      </c>
      <c r="B8" s="400"/>
      <c r="C8" s="400"/>
      <c r="D8" s="400"/>
      <c r="E8" s="400"/>
      <c r="F8" s="400"/>
      <c r="G8" s="400"/>
      <c r="H8" s="400"/>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33"/>
      <c r="B11" s="434"/>
      <c r="C11" s="434"/>
      <c r="D11" s="434"/>
      <c r="E11" s="434"/>
      <c r="F11" s="434"/>
      <c r="G11" s="434"/>
      <c r="H11" s="435"/>
    </row>
    <row r="12" spans="1:8" ht="7.9" customHeight="1" thickBot="1">
      <c r="A12" s="52"/>
      <c r="B12" s="52"/>
      <c r="C12" s="52"/>
      <c r="D12" s="52"/>
      <c r="E12" s="52"/>
      <c r="F12" s="52"/>
      <c r="G12" s="52"/>
      <c r="H12" s="52"/>
    </row>
    <row r="13" spans="1:8" s="127" customFormat="1" ht="37.15" customHeight="1" thickBot="1">
      <c r="A13" s="124" t="s">
        <v>350</v>
      </c>
      <c r="B13" s="406" t="s">
        <v>351</v>
      </c>
      <c r="C13" s="407"/>
      <c r="D13" s="407"/>
      <c r="E13" s="408"/>
      <c r="F13" s="124" t="s">
        <v>352</v>
      </c>
      <c r="G13" s="125" t="s">
        <v>353</v>
      </c>
      <c r="H13" s="126" t="s">
        <v>354</v>
      </c>
    </row>
    <row r="14" spans="1:8" s="127" customFormat="1" ht="37.9" customHeight="1">
      <c r="A14" s="409" t="s">
        <v>388</v>
      </c>
      <c r="B14" s="412"/>
      <c r="C14" s="413"/>
      <c r="D14" s="413"/>
      <c r="E14" s="414"/>
      <c r="F14" s="421"/>
      <c r="G14" s="128"/>
      <c r="H14" s="128"/>
    </row>
    <row r="15" spans="1:8" s="127" customFormat="1" ht="37.9" customHeight="1">
      <c r="A15" s="410"/>
      <c r="B15" s="415"/>
      <c r="C15" s="416"/>
      <c r="D15" s="416"/>
      <c r="E15" s="417"/>
      <c r="F15" s="422"/>
      <c r="G15" s="129"/>
      <c r="H15" s="129"/>
    </row>
    <row r="16" spans="1:8" s="127" customFormat="1" ht="37.9" customHeight="1">
      <c r="A16" s="410"/>
      <c r="B16" s="415"/>
      <c r="C16" s="416"/>
      <c r="D16" s="416"/>
      <c r="E16" s="417"/>
      <c r="F16" s="422"/>
      <c r="G16" s="129"/>
      <c r="H16" s="129"/>
    </row>
    <row r="17" spans="1:8" s="127" customFormat="1" ht="37.9" customHeight="1" thickBot="1">
      <c r="A17" s="411"/>
      <c r="B17" s="418"/>
      <c r="C17" s="419"/>
      <c r="D17" s="419"/>
      <c r="E17" s="420"/>
      <c r="F17" s="423"/>
      <c r="G17" s="130"/>
      <c r="H17" s="130"/>
    </row>
    <row r="18" spans="1:8" s="127" customFormat="1" ht="37.9" customHeight="1">
      <c r="A18" s="409" t="s">
        <v>389</v>
      </c>
      <c r="B18" s="412"/>
      <c r="C18" s="413"/>
      <c r="D18" s="413"/>
      <c r="E18" s="414"/>
      <c r="F18" s="421"/>
      <c r="G18" s="128"/>
      <c r="H18" s="128"/>
    </row>
    <row r="19" spans="1:8" s="127" customFormat="1" ht="37.9" customHeight="1">
      <c r="A19" s="410"/>
      <c r="B19" s="415"/>
      <c r="C19" s="416"/>
      <c r="D19" s="416"/>
      <c r="E19" s="417"/>
      <c r="F19" s="422"/>
      <c r="G19" s="129"/>
      <c r="H19" s="129"/>
    </row>
    <row r="20" spans="1:8" s="127" customFormat="1" ht="37.9" customHeight="1">
      <c r="A20" s="410"/>
      <c r="B20" s="415"/>
      <c r="C20" s="416"/>
      <c r="D20" s="416"/>
      <c r="E20" s="417"/>
      <c r="F20" s="422"/>
      <c r="G20" s="129"/>
      <c r="H20" s="129"/>
    </row>
    <row r="21" spans="1:8" s="127" customFormat="1" ht="37.9" customHeight="1" thickBot="1">
      <c r="A21" s="411"/>
      <c r="B21" s="418"/>
      <c r="C21" s="419"/>
      <c r="D21" s="419"/>
      <c r="E21" s="420"/>
      <c r="F21" s="423"/>
      <c r="G21" s="130"/>
      <c r="H21" s="130"/>
    </row>
    <row r="22" spans="1:8" s="127" customFormat="1" ht="37.9" customHeight="1">
      <c r="A22" s="409" t="s">
        <v>390</v>
      </c>
      <c r="B22" s="412"/>
      <c r="C22" s="413"/>
      <c r="D22" s="413"/>
      <c r="E22" s="414"/>
      <c r="F22" s="421"/>
      <c r="G22" s="128"/>
      <c r="H22" s="128"/>
    </row>
    <row r="23" spans="1:8" s="127" customFormat="1" ht="37.9" customHeight="1">
      <c r="A23" s="410"/>
      <c r="B23" s="415"/>
      <c r="C23" s="416"/>
      <c r="D23" s="416"/>
      <c r="E23" s="417"/>
      <c r="F23" s="422"/>
      <c r="G23" s="129"/>
      <c r="H23" s="129"/>
    </row>
    <row r="24" spans="1:8" s="127" customFormat="1" ht="37.9" customHeight="1">
      <c r="A24" s="410"/>
      <c r="B24" s="415"/>
      <c r="C24" s="416"/>
      <c r="D24" s="416"/>
      <c r="E24" s="417"/>
      <c r="F24" s="422"/>
      <c r="G24" s="129"/>
      <c r="H24" s="129"/>
    </row>
    <row r="25" spans="1:8" s="127" customFormat="1" ht="37.9" customHeight="1" thickBot="1">
      <c r="A25" s="411"/>
      <c r="B25" s="418"/>
      <c r="C25" s="419"/>
      <c r="D25" s="419"/>
      <c r="E25" s="420"/>
      <c r="F25" s="423"/>
      <c r="G25" s="130"/>
      <c r="H25" s="130"/>
    </row>
    <row r="26" spans="1:8" s="127" customFormat="1" ht="37.9" customHeight="1">
      <c r="A26" s="409" t="s">
        <v>391</v>
      </c>
      <c r="B26" s="412"/>
      <c r="C26" s="413"/>
      <c r="D26" s="413"/>
      <c r="E26" s="414"/>
      <c r="F26" s="421"/>
      <c r="G26" s="128"/>
      <c r="H26" s="128"/>
    </row>
    <row r="27" spans="1:8" s="127" customFormat="1" ht="37.9" customHeight="1">
      <c r="A27" s="410"/>
      <c r="B27" s="415"/>
      <c r="C27" s="416"/>
      <c r="D27" s="416"/>
      <c r="E27" s="417"/>
      <c r="F27" s="422"/>
      <c r="G27" s="129"/>
      <c r="H27" s="129"/>
    </row>
    <row r="28" spans="1:8" s="127" customFormat="1" ht="37.9" customHeight="1">
      <c r="A28" s="410"/>
      <c r="B28" s="415"/>
      <c r="C28" s="416"/>
      <c r="D28" s="416"/>
      <c r="E28" s="417"/>
      <c r="F28" s="422"/>
      <c r="G28" s="129"/>
      <c r="H28" s="129"/>
    </row>
    <row r="29" spans="1:8" s="127" customFormat="1" ht="37.9" customHeight="1" thickBot="1">
      <c r="A29" s="411"/>
      <c r="B29" s="418"/>
      <c r="C29" s="419"/>
      <c r="D29" s="419"/>
      <c r="E29" s="420"/>
      <c r="F29" s="423"/>
      <c r="G29" s="130"/>
      <c r="H29" s="130"/>
    </row>
    <row r="30" spans="1:8" s="127" customFormat="1" ht="37.9" customHeight="1">
      <c r="A30" s="409" t="s">
        <v>392</v>
      </c>
      <c r="B30" s="412"/>
      <c r="C30" s="413"/>
      <c r="D30" s="413"/>
      <c r="E30" s="414"/>
      <c r="F30" s="421"/>
      <c r="G30" s="128"/>
      <c r="H30" s="128"/>
    </row>
    <row r="31" spans="1:8" s="127" customFormat="1" ht="37.9" customHeight="1">
      <c r="A31" s="410"/>
      <c r="B31" s="415"/>
      <c r="C31" s="416"/>
      <c r="D31" s="416"/>
      <c r="E31" s="417"/>
      <c r="F31" s="422"/>
      <c r="G31" s="129"/>
      <c r="H31" s="129"/>
    </row>
    <row r="32" spans="1:8" s="127" customFormat="1" ht="37.9" customHeight="1">
      <c r="A32" s="410"/>
      <c r="B32" s="415"/>
      <c r="C32" s="416"/>
      <c r="D32" s="416"/>
      <c r="E32" s="417"/>
      <c r="F32" s="422"/>
      <c r="G32" s="129"/>
      <c r="H32" s="129"/>
    </row>
    <row r="33" spans="1:8" s="127" customFormat="1" ht="37.9" customHeight="1" thickBot="1">
      <c r="A33" s="411"/>
      <c r="B33" s="418"/>
      <c r="C33" s="419"/>
      <c r="D33" s="419"/>
      <c r="E33" s="420"/>
      <c r="F33" s="423"/>
      <c r="G33" s="130"/>
      <c r="H33" s="130"/>
    </row>
    <row r="34" spans="1:8" s="127" customFormat="1" ht="37.9" customHeight="1">
      <c r="A34" s="409" t="s">
        <v>393</v>
      </c>
      <c r="B34" s="412"/>
      <c r="C34" s="413"/>
      <c r="D34" s="413"/>
      <c r="E34" s="414"/>
      <c r="F34" s="421"/>
      <c r="G34" s="128"/>
      <c r="H34" s="128"/>
    </row>
    <row r="35" spans="1:8" s="127" customFormat="1" ht="37.9" customHeight="1">
      <c r="A35" s="410"/>
      <c r="B35" s="415"/>
      <c r="C35" s="416"/>
      <c r="D35" s="416"/>
      <c r="E35" s="417"/>
      <c r="F35" s="422"/>
      <c r="G35" s="129"/>
      <c r="H35" s="129"/>
    </row>
    <row r="36" spans="1:8" s="127" customFormat="1" ht="37.9" customHeight="1">
      <c r="A36" s="410"/>
      <c r="B36" s="415"/>
      <c r="C36" s="416"/>
      <c r="D36" s="416"/>
      <c r="E36" s="417"/>
      <c r="F36" s="422"/>
      <c r="G36" s="129"/>
      <c r="H36" s="129"/>
    </row>
    <row r="37" spans="1:8" s="127" customFormat="1" ht="37.9" customHeight="1" thickBot="1">
      <c r="A37" s="411"/>
      <c r="B37" s="418"/>
      <c r="C37" s="419"/>
      <c r="D37" s="419"/>
      <c r="E37" s="420"/>
      <c r="F37" s="423"/>
      <c r="G37" s="130"/>
      <c r="H37" s="130"/>
    </row>
    <row r="38" spans="1:8" s="127" customFormat="1" ht="37.9" customHeight="1">
      <c r="A38" s="409" t="s">
        <v>394</v>
      </c>
      <c r="B38" s="412"/>
      <c r="C38" s="413"/>
      <c r="D38" s="413"/>
      <c r="E38" s="414"/>
      <c r="F38" s="421"/>
      <c r="G38" s="128"/>
      <c r="H38" s="128"/>
    </row>
    <row r="39" spans="1:8" s="127" customFormat="1" ht="37.9" customHeight="1">
      <c r="A39" s="410"/>
      <c r="B39" s="415"/>
      <c r="C39" s="416"/>
      <c r="D39" s="416"/>
      <c r="E39" s="417"/>
      <c r="F39" s="422"/>
      <c r="G39" s="129"/>
      <c r="H39" s="129"/>
    </row>
    <row r="40" spans="1:8" s="127" customFormat="1" ht="37.9" customHeight="1">
      <c r="A40" s="410"/>
      <c r="B40" s="415"/>
      <c r="C40" s="416"/>
      <c r="D40" s="416"/>
      <c r="E40" s="417"/>
      <c r="F40" s="422"/>
      <c r="G40" s="129"/>
      <c r="H40" s="129"/>
    </row>
    <row r="41" spans="1:8" s="127" customFormat="1" ht="37.9" customHeight="1" thickBot="1">
      <c r="A41" s="411"/>
      <c r="B41" s="418"/>
      <c r="C41" s="419"/>
      <c r="D41" s="419"/>
      <c r="E41" s="420"/>
      <c r="F41" s="423"/>
      <c r="G41" s="130"/>
      <c r="H41" s="130"/>
    </row>
    <row r="42" spans="1:8" s="127" customFormat="1" ht="37.9" customHeight="1">
      <c r="A42" s="409" t="s">
        <v>395</v>
      </c>
      <c r="B42" s="412"/>
      <c r="C42" s="413"/>
      <c r="D42" s="413"/>
      <c r="E42" s="414"/>
      <c r="F42" s="421"/>
      <c r="G42" s="128"/>
      <c r="H42" s="128"/>
    </row>
    <row r="43" spans="1:8" s="127" customFormat="1" ht="37.9" customHeight="1">
      <c r="A43" s="410"/>
      <c r="B43" s="415"/>
      <c r="C43" s="416"/>
      <c r="D43" s="416"/>
      <c r="E43" s="417"/>
      <c r="F43" s="422"/>
      <c r="G43" s="129"/>
      <c r="H43" s="129"/>
    </row>
    <row r="44" spans="1:8" s="127" customFormat="1" ht="37.9" customHeight="1">
      <c r="A44" s="410"/>
      <c r="B44" s="415"/>
      <c r="C44" s="416"/>
      <c r="D44" s="416"/>
      <c r="E44" s="417"/>
      <c r="F44" s="422"/>
      <c r="G44" s="129"/>
      <c r="H44" s="129"/>
    </row>
    <row r="45" spans="1:8" s="127" customFormat="1" ht="37.9" customHeight="1" thickBot="1">
      <c r="A45" s="411"/>
      <c r="B45" s="418"/>
      <c r="C45" s="419"/>
      <c r="D45" s="419"/>
      <c r="E45" s="420"/>
      <c r="F45" s="423"/>
      <c r="G45" s="130"/>
      <c r="H45" s="130"/>
    </row>
    <row r="46" spans="1:8" s="127" customFormat="1" ht="37.9" customHeight="1">
      <c r="A46" s="409" t="s">
        <v>396</v>
      </c>
      <c r="B46" s="412"/>
      <c r="C46" s="413"/>
      <c r="D46" s="413"/>
      <c r="E46" s="414"/>
      <c r="F46" s="421"/>
      <c r="G46" s="128"/>
      <c r="H46" s="128"/>
    </row>
    <row r="47" spans="1:8" s="127" customFormat="1" ht="37.9" customHeight="1">
      <c r="A47" s="410"/>
      <c r="B47" s="415"/>
      <c r="C47" s="416"/>
      <c r="D47" s="416"/>
      <c r="E47" s="417"/>
      <c r="F47" s="422"/>
      <c r="G47" s="129"/>
      <c r="H47" s="129"/>
    </row>
    <row r="48" spans="1:8" s="127" customFormat="1" ht="37.9" customHeight="1">
      <c r="A48" s="410"/>
      <c r="B48" s="415"/>
      <c r="C48" s="416"/>
      <c r="D48" s="416"/>
      <c r="E48" s="417"/>
      <c r="F48" s="422"/>
      <c r="G48" s="129"/>
      <c r="H48" s="129"/>
    </row>
    <row r="49" spans="1:8" s="127" customFormat="1" ht="37.9" customHeight="1" thickBot="1">
      <c r="A49" s="411"/>
      <c r="B49" s="418"/>
      <c r="C49" s="419"/>
      <c r="D49" s="419"/>
      <c r="E49" s="420"/>
      <c r="F49" s="423"/>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AEBG Agreement Page</vt:lpstr>
      <vt:lpstr>AEBG Contact Page</vt:lpstr>
      <vt:lpstr>Budget Detail Sheet</vt:lpstr>
      <vt:lpstr>Budget Summary</vt:lpstr>
      <vt:lpstr>Annual Workplan-1</vt:lpstr>
      <vt:lpstr>Annual Workplan-2</vt:lpstr>
      <vt:lpstr>Annual Workplan-3</vt:lpstr>
      <vt:lpstr>Annual Workplan-4</vt:lpstr>
      <vt:lpstr>Annual Workplan-5</vt:lpstr>
      <vt:lpstr>Sheet1</vt:lpstr>
      <vt:lpstr>'AEBG Agreement Page'!Print_Area</vt:lpstr>
      <vt:lpstr>'AEBG Contact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carter_dione</cp:lastModifiedBy>
  <cp:lastPrinted>2017-02-17T20:15:32Z</cp:lastPrinted>
  <dcterms:created xsi:type="dcterms:W3CDTF">2010-09-23T00:14:57Z</dcterms:created>
  <dcterms:modified xsi:type="dcterms:W3CDTF">2019-06-17T23:47:02Z</dcterms:modified>
</cp:coreProperties>
</file>